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23256" windowHeight="2760"/>
  </bookViews>
  <sheets>
    <sheet name="Összesítő" sheetId="14" r:id="rId1"/>
    <sheet name="Építészet" sheetId="26" r:id="rId2"/>
    <sheet name="Gépészet" sheetId="30" r:id="rId3"/>
    <sheet name="Villany" sheetId="31" r:id="rId4"/>
  </sheets>
  <definedNames>
    <definedName name="_xlnm._FilterDatabase" localSheetId="1" hidden="1">Építészet!$D$1:$D$102</definedName>
    <definedName name="_xlnm._FilterDatabase" localSheetId="2" hidden="1">Gépészet!$D$1:$D$53</definedName>
    <definedName name="_xlnm._FilterDatabase" localSheetId="3" hidden="1">Villany!$D$1:$D$53</definedName>
    <definedName name="_xlnm.Print_Titles" localSheetId="1">Építészet!#REF!</definedName>
    <definedName name="_xlnm.Print_Titles" localSheetId="2">Gépészet!#REF!</definedName>
    <definedName name="_xlnm.Print_Titles" localSheetId="3">Villany!#REF!</definedName>
    <definedName name="_xlnm.Print_Area" localSheetId="1">Építészet!$A$1:$J$102</definedName>
    <definedName name="_xlnm.Print_Area" localSheetId="2">Gépészet!$A$1:$J$102</definedName>
    <definedName name="_xlnm.Print_Area" localSheetId="0">Összesítő!$A$1:$E$36</definedName>
    <definedName name="_xlnm.Print_Area" localSheetId="3">Villany!$A$1:$J$65</definedName>
  </definedNames>
  <calcPr calcId="145621" calcOnSave="0"/>
</workbook>
</file>

<file path=xl/calcChain.xml><?xml version="1.0" encoding="utf-8"?>
<calcChain xmlns="http://schemas.openxmlformats.org/spreadsheetml/2006/main">
  <c r="I52" i="26" l="1"/>
  <c r="H52" i="26"/>
  <c r="J52" i="26" s="1"/>
  <c r="H98" i="26" l="1"/>
  <c r="H94" i="26"/>
  <c r="I90" i="26"/>
  <c r="H90" i="26"/>
  <c r="I89" i="26"/>
  <c r="H89" i="26"/>
  <c r="I88" i="26"/>
  <c r="H88" i="26"/>
  <c r="I84" i="26"/>
  <c r="H84" i="26"/>
  <c r="J84" i="26" s="1"/>
  <c r="I83" i="26"/>
  <c r="H83" i="26"/>
  <c r="I79" i="26"/>
  <c r="H79" i="26"/>
  <c r="J79" i="26" s="1"/>
  <c r="I78" i="26"/>
  <c r="H78" i="26"/>
  <c r="J78" i="26" s="1"/>
  <c r="H74" i="26"/>
  <c r="I73" i="26"/>
  <c r="I71" i="26"/>
  <c r="H71" i="26"/>
  <c r="I69" i="26"/>
  <c r="H69" i="26"/>
  <c r="I68" i="26"/>
  <c r="H68" i="26"/>
  <c r="I67" i="26"/>
  <c r="H67" i="26"/>
  <c r="I66" i="26"/>
  <c r="H66" i="26"/>
  <c r="I65" i="26"/>
  <c r="H65" i="26"/>
  <c r="I64" i="26"/>
  <c r="H64" i="26"/>
  <c r="I63" i="26"/>
  <c r="H63" i="26"/>
  <c r="H60" i="26"/>
  <c r="I59" i="26"/>
  <c r="H59" i="26"/>
  <c r="H58" i="26"/>
  <c r="I53" i="26"/>
  <c r="H53" i="26"/>
  <c r="I51" i="26"/>
  <c r="H51" i="26"/>
  <c r="I47" i="26"/>
  <c r="H47" i="26"/>
  <c r="J47" i="26" s="1"/>
  <c r="I46" i="26"/>
  <c r="H46" i="26"/>
  <c r="J46" i="26" s="1"/>
  <c r="I45" i="26"/>
  <c r="H45" i="26"/>
  <c r="J45" i="26" s="1"/>
  <c r="I44" i="26"/>
  <c r="H44" i="26"/>
  <c r="H43" i="26"/>
  <c r="H42" i="26"/>
  <c r="I41" i="26"/>
  <c r="H41" i="26"/>
  <c r="I40" i="26"/>
  <c r="H40" i="26"/>
  <c r="I39" i="26"/>
  <c r="H39" i="26"/>
  <c r="J39" i="26" s="1"/>
  <c r="I38" i="26"/>
  <c r="H38" i="26"/>
  <c r="I37" i="26"/>
  <c r="H37" i="26"/>
  <c r="I36" i="26"/>
  <c r="H36" i="26"/>
  <c r="I35" i="26"/>
  <c r="H35" i="26"/>
  <c r="I70" i="26"/>
  <c r="H70" i="26"/>
  <c r="I58" i="26"/>
  <c r="I54" i="26"/>
  <c r="H54" i="26"/>
  <c r="I43" i="26"/>
  <c r="I42" i="26"/>
  <c r="H31" i="26"/>
  <c r="H30" i="26"/>
  <c r="I29" i="26"/>
  <c r="H29" i="26"/>
  <c r="I28" i="26"/>
  <c r="H28" i="26"/>
  <c r="I27" i="26"/>
  <c r="H27" i="26"/>
  <c r="I26" i="26"/>
  <c r="H26" i="26"/>
  <c r="I25" i="26"/>
  <c r="H25" i="26"/>
  <c r="I21" i="26"/>
  <c r="H21" i="26"/>
  <c r="I20" i="26"/>
  <c r="H20" i="26"/>
  <c r="I16" i="26"/>
  <c r="H16" i="26"/>
  <c r="I12" i="26"/>
  <c r="H12" i="26"/>
  <c r="I11" i="26"/>
  <c r="I63" i="31"/>
  <c r="H63" i="31"/>
  <c r="J63" i="31" s="1"/>
  <c r="I62" i="31"/>
  <c r="H62" i="31"/>
  <c r="J62" i="31" s="1"/>
  <c r="I61" i="31"/>
  <c r="H61" i="31"/>
  <c r="J61" i="31" s="1"/>
  <c r="I60" i="31"/>
  <c r="H60" i="31"/>
  <c r="J60" i="31" s="1"/>
  <c r="I57" i="31"/>
  <c r="H57" i="31"/>
  <c r="J57" i="31" s="1"/>
  <c r="I56" i="31"/>
  <c r="H56" i="31"/>
  <c r="J56" i="31" s="1"/>
  <c r="I55" i="31"/>
  <c r="H55" i="31"/>
  <c r="J55" i="31" s="1"/>
  <c r="I54" i="31"/>
  <c r="H54" i="31"/>
  <c r="J54" i="31" s="1"/>
  <c r="I51" i="31"/>
  <c r="H51" i="31"/>
  <c r="J51" i="31" s="1"/>
  <c r="I50" i="31"/>
  <c r="H50" i="31"/>
  <c r="J50" i="31" s="1"/>
  <c r="I47" i="31"/>
  <c r="H47" i="31"/>
  <c r="J47" i="31" s="1"/>
  <c r="I46" i="31"/>
  <c r="H46" i="31"/>
  <c r="J46" i="31" s="1"/>
  <c r="I45" i="31"/>
  <c r="H45" i="31"/>
  <c r="J45" i="31" s="1"/>
  <c r="I44" i="31"/>
  <c r="H44" i="31"/>
  <c r="J44" i="31" s="1"/>
  <c r="I43" i="31"/>
  <c r="H43" i="31"/>
  <c r="J43" i="31" s="1"/>
  <c r="I42" i="31"/>
  <c r="H42" i="31"/>
  <c r="J42" i="31" s="1"/>
  <c r="I41" i="31"/>
  <c r="H41" i="31"/>
  <c r="J41" i="31" s="1"/>
  <c r="I40" i="31"/>
  <c r="H40" i="31"/>
  <c r="J40" i="31" s="1"/>
  <c r="I39" i="31"/>
  <c r="H39" i="31"/>
  <c r="J39" i="31" s="1"/>
  <c r="I38" i="31"/>
  <c r="H38" i="31"/>
  <c r="J38" i="31" s="1"/>
  <c r="I35" i="31"/>
  <c r="H35" i="31"/>
  <c r="J35" i="31" s="1"/>
  <c r="I34" i="31"/>
  <c r="H34" i="31"/>
  <c r="J34" i="31" s="1"/>
  <c r="I33" i="31"/>
  <c r="H33" i="31"/>
  <c r="J33" i="31" s="1"/>
  <c r="I32" i="31"/>
  <c r="H32" i="31"/>
  <c r="J32" i="31" s="1"/>
  <c r="I31" i="31"/>
  <c r="H31" i="31"/>
  <c r="J31" i="31" s="1"/>
  <c r="I30" i="31"/>
  <c r="H30" i="31"/>
  <c r="J30" i="31" s="1"/>
  <c r="I29" i="31"/>
  <c r="H29" i="31"/>
  <c r="J29" i="31" s="1"/>
  <c r="I28" i="31"/>
  <c r="H28" i="31"/>
  <c r="J28" i="31" s="1"/>
  <c r="I27" i="31"/>
  <c r="H27" i="31"/>
  <c r="J27" i="31" s="1"/>
  <c r="I26" i="31"/>
  <c r="H26" i="31"/>
  <c r="J26" i="31" s="1"/>
  <c r="I23" i="31"/>
  <c r="H23" i="31"/>
  <c r="I22" i="31"/>
  <c r="H22" i="31"/>
  <c r="I21" i="31"/>
  <c r="H21" i="31"/>
  <c r="J20" i="31"/>
  <c r="I20" i="31"/>
  <c r="H20" i="31"/>
  <c r="I19" i="31"/>
  <c r="H19" i="31"/>
  <c r="J19" i="31" s="1"/>
  <c r="I18" i="31"/>
  <c r="H18" i="31"/>
  <c r="J18" i="31" s="1"/>
  <c r="I17" i="31"/>
  <c r="H17" i="31"/>
  <c r="J17" i="31" s="1"/>
  <c r="I16" i="31"/>
  <c r="H16" i="31"/>
  <c r="J16" i="31" s="1"/>
  <c r="I13" i="31"/>
  <c r="H13" i="31"/>
  <c r="I12" i="31"/>
  <c r="H12" i="31"/>
  <c r="I11" i="31"/>
  <c r="H11" i="31"/>
  <c r="I10" i="31"/>
  <c r="H10" i="31"/>
  <c r="I9" i="31"/>
  <c r="H9" i="31"/>
  <c r="I6" i="31"/>
  <c r="I7" i="31" s="1"/>
  <c r="H6" i="31"/>
  <c r="H7" i="31" s="1"/>
  <c r="I101" i="30"/>
  <c r="H101" i="30"/>
  <c r="I100" i="30"/>
  <c r="H100" i="30"/>
  <c r="I99" i="30"/>
  <c r="H99" i="30"/>
  <c r="I98" i="30"/>
  <c r="H98" i="30"/>
  <c r="I97" i="30"/>
  <c r="H97" i="30"/>
  <c r="I96" i="30"/>
  <c r="H96" i="30"/>
  <c r="I95" i="30"/>
  <c r="H95" i="30"/>
  <c r="J95" i="30" s="1"/>
  <c r="I94" i="30"/>
  <c r="H94" i="30"/>
  <c r="I93" i="30"/>
  <c r="H93" i="30"/>
  <c r="I92" i="30"/>
  <c r="H92" i="30"/>
  <c r="I91" i="30"/>
  <c r="H91" i="30"/>
  <c r="I90" i="30"/>
  <c r="H90" i="30"/>
  <c r="I89" i="30"/>
  <c r="H89" i="30"/>
  <c r="I84" i="30"/>
  <c r="H84" i="30"/>
  <c r="I83" i="30"/>
  <c r="H83" i="30"/>
  <c r="J83" i="30" s="1"/>
  <c r="I82" i="30"/>
  <c r="J82" i="30" s="1"/>
  <c r="H82" i="30"/>
  <c r="I81" i="30"/>
  <c r="H81" i="30"/>
  <c r="I80" i="30"/>
  <c r="H80" i="30"/>
  <c r="I79" i="30"/>
  <c r="H79" i="30"/>
  <c r="I78" i="30"/>
  <c r="J78" i="30" s="1"/>
  <c r="H78" i="30"/>
  <c r="I77" i="30"/>
  <c r="H77" i="30"/>
  <c r="I76" i="30"/>
  <c r="H76" i="30"/>
  <c r="I71" i="30"/>
  <c r="H71" i="30"/>
  <c r="J71" i="30" s="1"/>
  <c r="I70" i="30"/>
  <c r="H70" i="30"/>
  <c r="I69" i="30"/>
  <c r="H69" i="30"/>
  <c r="J69" i="30" s="1"/>
  <c r="I68" i="30"/>
  <c r="H68" i="30"/>
  <c r="I67" i="30"/>
  <c r="H67" i="30"/>
  <c r="J67" i="30" s="1"/>
  <c r="I66" i="30"/>
  <c r="H66" i="30"/>
  <c r="I65" i="30"/>
  <c r="H65" i="30"/>
  <c r="J65" i="30" s="1"/>
  <c r="I64" i="30"/>
  <c r="H64" i="30"/>
  <c r="I63" i="30"/>
  <c r="H63" i="30"/>
  <c r="I62" i="30"/>
  <c r="H62" i="30"/>
  <c r="I61" i="30"/>
  <c r="H61" i="30"/>
  <c r="J61" i="30" s="1"/>
  <c r="I60" i="30"/>
  <c r="H60" i="30"/>
  <c r="I59" i="30"/>
  <c r="H59" i="30"/>
  <c r="J59" i="30" s="1"/>
  <c r="I58" i="30"/>
  <c r="H58" i="30"/>
  <c r="I57" i="30"/>
  <c r="H57" i="30"/>
  <c r="I52" i="30"/>
  <c r="H52" i="30"/>
  <c r="I51" i="30"/>
  <c r="H51" i="30"/>
  <c r="J51" i="30" s="1"/>
  <c r="I50" i="30"/>
  <c r="H50" i="30"/>
  <c r="I49" i="30"/>
  <c r="H49" i="30"/>
  <c r="J49" i="30" s="1"/>
  <c r="I48" i="30"/>
  <c r="H48" i="30"/>
  <c r="I47" i="30"/>
  <c r="H47" i="30"/>
  <c r="J47" i="30" s="1"/>
  <c r="I46" i="30"/>
  <c r="H46" i="30"/>
  <c r="I45" i="30"/>
  <c r="H45" i="30"/>
  <c r="J45" i="30" s="1"/>
  <c r="I44" i="30"/>
  <c r="H44" i="30"/>
  <c r="I43" i="30"/>
  <c r="H43" i="30"/>
  <c r="I42" i="30"/>
  <c r="H42" i="30"/>
  <c r="I41" i="30"/>
  <c r="H41" i="30"/>
  <c r="J41" i="30" s="1"/>
  <c r="I40" i="30"/>
  <c r="H40" i="30"/>
  <c r="I39" i="30"/>
  <c r="H39" i="30"/>
  <c r="I38" i="30"/>
  <c r="H38" i="30"/>
  <c r="I37" i="30"/>
  <c r="J37" i="30" s="1"/>
  <c r="H37" i="30"/>
  <c r="I36" i="30"/>
  <c r="H36" i="30"/>
  <c r="I35" i="30"/>
  <c r="H35" i="30"/>
  <c r="I34" i="30"/>
  <c r="H34" i="30"/>
  <c r="I33" i="30"/>
  <c r="H33" i="30"/>
  <c r="I32" i="30"/>
  <c r="H32" i="30"/>
  <c r="I31" i="30"/>
  <c r="H31" i="30"/>
  <c r="I30" i="30"/>
  <c r="H30" i="30"/>
  <c r="I29" i="30"/>
  <c r="H29" i="30"/>
  <c r="J29" i="30" s="1"/>
  <c r="I28" i="30"/>
  <c r="H28" i="30"/>
  <c r="J28" i="30" s="1"/>
  <c r="I27" i="30"/>
  <c r="H27" i="30"/>
  <c r="J27" i="30" s="1"/>
  <c r="I26" i="30"/>
  <c r="H26" i="30"/>
  <c r="J26" i="30" s="1"/>
  <c r="I25" i="30"/>
  <c r="H25" i="30"/>
  <c r="J25" i="30" s="1"/>
  <c r="I24" i="30"/>
  <c r="H24" i="30"/>
  <c r="J24" i="30" s="1"/>
  <c r="I23" i="30"/>
  <c r="H23" i="30"/>
  <c r="J23" i="30" s="1"/>
  <c r="I22" i="30"/>
  <c r="H22" i="30"/>
  <c r="J22" i="30" s="1"/>
  <c r="I21" i="30"/>
  <c r="H21" i="30"/>
  <c r="J21" i="30" s="1"/>
  <c r="I20" i="30"/>
  <c r="H20" i="30"/>
  <c r="I19" i="30"/>
  <c r="H19" i="30"/>
  <c r="J19" i="30" s="1"/>
  <c r="I18" i="30"/>
  <c r="H18" i="30"/>
  <c r="I17" i="30"/>
  <c r="H17" i="30"/>
  <c r="J17" i="30" s="1"/>
  <c r="I16" i="30"/>
  <c r="H16" i="30"/>
  <c r="I15" i="30"/>
  <c r="H15" i="30"/>
  <c r="J15" i="30" s="1"/>
  <c r="I14" i="30"/>
  <c r="H14" i="30"/>
  <c r="J14" i="30" s="1"/>
  <c r="I13" i="30"/>
  <c r="H13" i="30"/>
  <c r="I12" i="30"/>
  <c r="H12" i="30"/>
  <c r="J12" i="30" s="1"/>
  <c r="I11" i="30"/>
  <c r="H11" i="30"/>
  <c r="I10" i="30"/>
  <c r="H10" i="30"/>
  <c r="J10" i="30" s="1"/>
  <c r="I9" i="30"/>
  <c r="H9" i="30"/>
  <c r="I8" i="30"/>
  <c r="H8" i="30"/>
  <c r="J8" i="30" s="1"/>
  <c r="I7" i="30"/>
  <c r="H7" i="30"/>
  <c r="I6" i="30"/>
  <c r="H6" i="30"/>
  <c r="J6" i="30" s="1"/>
  <c r="I101" i="26"/>
  <c r="H101" i="26"/>
  <c r="I100" i="26"/>
  <c r="H100" i="26"/>
  <c r="J100" i="26" s="1"/>
  <c r="I99" i="26"/>
  <c r="H99" i="26"/>
  <c r="I98" i="26"/>
  <c r="I94" i="26"/>
  <c r="I74" i="26"/>
  <c r="H73" i="26"/>
  <c r="I72" i="26"/>
  <c r="H72" i="26"/>
  <c r="I62" i="26"/>
  <c r="H62" i="26"/>
  <c r="I61" i="26"/>
  <c r="H61" i="26"/>
  <c r="I60" i="26"/>
  <c r="I31" i="26"/>
  <c r="I30" i="26"/>
  <c r="H11" i="26"/>
  <c r="I7" i="26"/>
  <c r="H7" i="26"/>
  <c r="J23" i="31" l="1"/>
  <c r="J22" i="31"/>
  <c r="J21" i="31"/>
  <c r="J9" i="31"/>
  <c r="J14" i="31" s="1"/>
  <c r="J11" i="31"/>
  <c r="J13" i="31"/>
  <c r="J10" i="31"/>
  <c r="J12" i="31"/>
  <c r="J6" i="31"/>
  <c r="J7" i="31" s="1"/>
  <c r="J96" i="30"/>
  <c r="J98" i="30"/>
  <c r="J100" i="30"/>
  <c r="J97" i="30"/>
  <c r="J99" i="30"/>
  <c r="J101" i="30"/>
  <c r="J94" i="30"/>
  <c r="J92" i="30"/>
  <c r="J93" i="30"/>
  <c r="J90" i="30"/>
  <c r="J89" i="30"/>
  <c r="J91" i="30"/>
  <c r="J84" i="30"/>
  <c r="J85" i="30" s="1"/>
  <c r="J77" i="30"/>
  <c r="J79" i="30"/>
  <c r="J81" i="30"/>
  <c r="J63" i="30"/>
  <c r="J57" i="30"/>
  <c r="J42" i="30"/>
  <c r="J44" i="30"/>
  <c r="J43" i="30"/>
  <c r="J38" i="30"/>
  <c r="J40" i="30"/>
  <c r="J39" i="30"/>
  <c r="J34" i="30"/>
  <c r="J36" i="30"/>
  <c r="J32" i="30"/>
  <c r="J30" i="30"/>
  <c r="J13" i="30"/>
  <c r="J44" i="26"/>
  <c r="J29" i="26"/>
  <c r="J26" i="26"/>
  <c r="J21" i="26"/>
  <c r="J7" i="30"/>
  <c r="J9" i="30"/>
  <c r="J11" i="30"/>
  <c r="J16" i="30"/>
  <c r="J18" i="30"/>
  <c r="J20" i="30"/>
  <c r="J31" i="30"/>
  <c r="J33" i="30"/>
  <c r="J35" i="30"/>
  <c r="J46" i="30"/>
  <c r="J48" i="30"/>
  <c r="J50" i="30"/>
  <c r="J52" i="30"/>
  <c r="J58" i="30"/>
  <c r="J60" i="30"/>
  <c r="J62" i="30"/>
  <c r="J64" i="30"/>
  <c r="J66" i="30"/>
  <c r="J68" i="30"/>
  <c r="J70" i="30"/>
  <c r="J76" i="30"/>
  <c r="J80" i="30"/>
  <c r="J83" i="26"/>
  <c r="J101" i="26"/>
  <c r="J30" i="26"/>
  <c r="J16" i="26"/>
  <c r="J31" i="26"/>
  <c r="J11" i="26"/>
  <c r="J89" i="26"/>
  <c r="J59" i="26"/>
  <c r="J25" i="26"/>
  <c r="J28" i="26"/>
  <c r="J40" i="26"/>
  <c r="J98" i="26"/>
  <c r="J74" i="26"/>
  <c r="J27" i="26"/>
  <c r="J99" i="26"/>
  <c r="J102" i="26" s="1"/>
  <c r="E23" i="14" s="1"/>
  <c r="J94" i="26"/>
  <c r="J88" i="26"/>
  <c r="J90" i="26"/>
  <c r="J63" i="26"/>
  <c r="J71" i="26"/>
  <c r="J35" i="26"/>
  <c r="J68" i="26"/>
  <c r="J54" i="26"/>
  <c r="J64" i="26"/>
  <c r="J38" i="26"/>
  <c r="J42" i="26"/>
  <c r="J60" i="26"/>
  <c r="J61" i="26"/>
  <c r="J66" i="26"/>
  <c r="J67" i="26"/>
  <c r="J36" i="26"/>
  <c r="J53" i="26"/>
  <c r="J62" i="26"/>
  <c r="J41" i="26"/>
  <c r="J69" i="26"/>
  <c r="J43" i="26"/>
  <c r="J51" i="26"/>
  <c r="J70" i="26"/>
  <c r="J65" i="26"/>
  <c r="J58" i="26"/>
  <c r="J72" i="26"/>
  <c r="J37" i="26"/>
  <c r="J73" i="26"/>
  <c r="J20" i="26"/>
  <c r="J12" i="26"/>
  <c r="J7" i="26"/>
  <c r="I65" i="31"/>
  <c r="J65" i="31"/>
  <c r="H65" i="31"/>
  <c r="I58" i="31"/>
  <c r="J58" i="31"/>
  <c r="H58" i="31"/>
  <c r="I52" i="31"/>
  <c r="J52" i="31"/>
  <c r="H52" i="31"/>
  <c r="H48" i="31"/>
  <c r="J48" i="31"/>
  <c r="I48" i="31"/>
  <c r="I36" i="31"/>
  <c r="J36" i="31"/>
  <c r="H36" i="31"/>
  <c r="I24" i="31"/>
  <c r="J24" i="31"/>
  <c r="H24" i="31"/>
  <c r="I14" i="31"/>
  <c r="H14" i="31"/>
  <c r="C27" i="14" s="1"/>
  <c r="I102" i="30"/>
  <c r="H102" i="30"/>
  <c r="I85" i="30"/>
  <c r="H85" i="30"/>
  <c r="I72" i="30"/>
  <c r="J72" i="30"/>
  <c r="H72" i="30"/>
  <c r="H53" i="30"/>
  <c r="I53" i="30"/>
  <c r="B23" i="14"/>
  <c r="B22" i="14"/>
  <c r="B21" i="14"/>
  <c r="B20" i="14"/>
  <c r="B19" i="14"/>
  <c r="B18" i="14"/>
  <c r="B17" i="14"/>
  <c r="B16" i="14"/>
  <c r="B15" i="14"/>
  <c r="B14" i="14"/>
  <c r="B13" i="14"/>
  <c r="B12" i="14"/>
  <c r="B11" i="14"/>
  <c r="I102" i="26"/>
  <c r="D23" i="14" s="1"/>
  <c r="H102" i="26"/>
  <c r="C23" i="14" s="1"/>
  <c r="I55" i="26"/>
  <c r="D17" i="14" s="1"/>
  <c r="H55" i="26"/>
  <c r="C17" i="14" s="1"/>
  <c r="D27" i="14" l="1"/>
  <c r="E27" i="14"/>
  <c r="J102" i="30"/>
  <c r="D26" i="14"/>
  <c r="J53" i="30"/>
  <c r="C26" i="14"/>
  <c r="J55" i="26"/>
  <c r="E17" i="14" s="1"/>
  <c r="H8" i="26"/>
  <c r="C11" i="14" s="1"/>
  <c r="I8" i="26"/>
  <c r="D11" i="14" s="1"/>
  <c r="J8" i="26"/>
  <c r="E11" i="14" s="1"/>
  <c r="H17" i="26"/>
  <c r="C13" i="14" s="1"/>
  <c r="I17" i="26"/>
  <c r="D13" i="14" s="1"/>
  <c r="H22" i="26"/>
  <c r="C14" i="14" s="1"/>
  <c r="I22" i="26"/>
  <c r="D14" i="14" s="1"/>
  <c r="J22" i="26"/>
  <c r="E14" i="14" s="1"/>
  <c r="H32" i="26"/>
  <c r="C15" i="14" s="1"/>
  <c r="I32" i="26"/>
  <c r="D15" i="14" s="1"/>
  <c r="J32" i="26"/>
  <c r="E15" i="14" s="1"/>
  <c r="H48" i="26"/>
  <c r="C16" i="14" s="1"/>
  <c r="I48" i="26"/>
  <c r="D16" i="14" s="1"/>
  <c r="J48" i="26"/>
  <c r="E16" i="14" s="1"/>
  <c r="J85" i="26"/>
  <c r="E20" i="14" s="1"/>
  <c r="H85" i="26"/>
  <c r="C20" i="14" s="1"/>
  <c r="I85" i="26"/>
  <c r="D20" i="14" s="1"/>
  <c r="J91" i="26"/>
  <c r="E21" i="14" s="1"/>
  <c r="H91" i="26"/>
  <c r="C21" i="14" s="1"/>
  <c r="I91" i="26"/>
  <c r="D21" i="14" s="1"/>
  <c r="J95" i="26"/>
  <c r="E22" i="14" s="1"/>
  <c r="H95" i="26"/>
  <c r="C22" i="14" s="1"/>
  <c r="I95" i="26"/>
  <c r="D22" i="14" s="1"/>
  <c r="E26" i="14" l="1"/>
  <c r="I80" i="26"/>
  <c r="D19" i="14" s="1"/>
  <c r="H75" i="26"/>
  <c r="C18" i="14" s="1"/>
  <c r="H80" i="26"/>
  <c r="C19" i="14" s="1"/>
  <c r="I75" i="26"/>
  <c r="D18" i="14" s="1"/>
  <c r="J80" i="26"/>
  <c r="E19" i="14" s="1"/>
  <c r="J75" i="26"/>
  <c r="E18" i="14" s="1"/>
  <c r="I13" i="26"/>
  <c r="D12" i="14" s="1"/>
  <c r="H13" i="26"/>
  <c r="C12" i="14" s="1"/>
  <c r="J13" i="26"/>
  <c r="E12" i="14" s="1"/>
  <c r="J17" i="26"/>
  <c r="E13" i="14" s="1"/>
  <c r="C24" i="14" l="1"/>
  <c r="C31" i="14" s="1"/>
  <c r="D24" i="14"/>
  <c r="D31" i="14" s="1"/>
  <c r="E24" i="14"/>
  <c r="E31" i="14" s="1"/>
</calcChain>
</file>

<file path=xl/sharedStrings.xml><?xml version="1.0" encoding="utf-8"?>
<sst xmlns="http://schemas.openxmlformats.org/spreadsheetml/2006/main" count="674" uniqueCount="355">
  <si>
    <t>AZ ÉPÜLET KÖZVETLEN KÖLTSÉGEI</t>
  </si>
  <si>
    <t>A BERUHÁZÁS NETTÓ BEKERÜLÉSI KÖLTSÉGE:</t>
  </si>
  <si>
    <t>ÉPÜLETVILLAMOSSÁG</t>
  </si>
  <si>
    <t>0</t>
  </si>
  <si>
    <t>1</t>
  </si>
  <si>
    <t>2</t>
  </si>
  <si>
    <t>3</t>
  </si>
  <si>
    <t>4</t>
  </si>
  <si>
    <t>5</t>
  </si>
  <si>
    <t>6</t>
  </si>
  <si>
    <t>7</t>
  </si>
  <si>
    <t>8</t>
  </si>
  <si>
    <t>9</t>
  </si>
  <si>
    <t>10</t>
  </si>
  <si>
    <t>11</t>
  </si>
  <si>
    <t>12</t>
  </si>
  <si>
    <t>13</t>
  </si>
  <si>
    <t>14</t>
  </si>
  <si>
    <t>15</t>
  </si>
  <si>
    <t>16</t>
  </si>
  <si>
    <t>17</t>
  </si>
  <si>
    <t>1.</t>
  </si>
  <si>
    <t>2.</t>
  </si>
  <si>
    <t>3.</t>
  </si>
  <si>
    <t>4.</t>
  </si>
  <si>
    <t>5.</t>
  </si>
  <si>
    <t>6.</t>
  </si>
  <si>
    <t>7.</t>
  </si>
  <si>
    <t>8.</t>
  </si>
  <si>
    <t>9.</t>
  </si>
  <si>
    <t>10.</t>
  </si>
  <si>
    <t>11.</t>
  </si>
  <si>
    <t>12.</t>
  </si>
  <si>
    <t>13.</t>
  </si>
  <si>
    <t>10.0</t>
  </si>
  <si>
    <t>13.0</t>
  </si>
  <si>
    <t>ssz.:</t>
  </si>
  <si>
    <t>megnevezés:</t>
  </si>
  <si>
    <t>menny.:</t>
  </si>
  <si>
    <t>me.:</t>
  </si>
  <si>
    <t>anyag e.ár:</t>
  </si>
  <si>
    <t>díj e.ár:</t>
  </si>
  <si>
    <t>anyag kts.:</t>
  </si>
  <si>
    <t>díj kts.:</t>
  </si>
  <si>
    <t>tétel kts.:</t>
  </si>
  <si>
    <t>1.0</t>
  </si>
  <si>
    <t>m3</t>
  </si>
  <si>
    <t>fm</t>
  </si>
  <si>
    <t>kts.</t>
  </si>
  <si>
    <t>2.0</t>
  </si>
  <si>
    <t>m2</t>
  </si>
  <si>
    <t>3.0</t>
  </si>
  <si>
    <t>db</t>
  </si>
  <si>
    <t>4.0</t>
  </si>
  <si>
    <t>5.0</t>
  </si>
  <si>
    <t>6.0</t>
  </si>
  <si>
    <t>7.0</t>
  </si>
  <si>
    <t>8.0</t>
  </si>
  <si>
    <t>ÉPÜLETGÉPÉSZET</t>
  </si>
  <si>
    <t>SZER</t>
  </si>
  <si>
    <t>BEL</t>
  </si>
  <si>
    <t>BER</t>
  </si>
  <si>
    <t>ASZ</t>
  </si>
  <si>
    <t>SZIG</t>
  </si>
  <si>
    <t>9.0</t>
  </si>
  <si>
    <t>11.0</t>
  </si>
  <si>
    <t>12.0</t>
  </si>
  <si>
    <t>m²</t>
  </si>
  <si>
    <t>CSECSEMŐ RÉSZLEG FELÚJÍTÁS</t>
  </si>
  <si>
    <t>Bontás, építőanyagok újrahasznosítása</t>
  </si>
  <si>
    <t>BON</t>
  </si>
  <si>
    <t>KTS</t>
  </si>
  <si>
    <t>Költségtérítések</t>
  </si>
  <si>
    <t>Falazás és egyéb kőműves munkák</t>
  </si>
  <si>
    <t>Vakolás és rabicolás</t>
  </si>
  <si>
    <t>Szárazépítés</t>
  </si>
  <si>
    <t>Aljzatkészítés, hideg- és melegburkolatok készítése</t>
  </si>
  <si>
    <t>Asztalosszerkezetek elhelyezése</t>
  </si>
  <si>
    <t>Lakatosszerkezetek elhelyezése</t>
  </si>
  <si>
    <t>Üvegezés</t>
  </si>
  <si>
    <t>Felületképzés</t>
  </si>
  <si>
    <t>Szigetelés</t>
  </si>
  <si>
    <t>Árnyékolók beépítése</t>
  </si>
  <si>
    <t>Beépített berendezési tárgyak</t>
  </si>
  <si>
    <t>FAL</t>
  </si>
  <si>
    <t>VAK</t>
  </si>
  <si>
    <t>LSZ</t>
  </si>
  <si>
    <t>ÜVG</t>
  </si>
  <si>
    <t>LAM</t>
  </si>
  <si>
    <t>Általános teendők befejezés szakaszában, megvalósulási tervdokumentáció elkészítése</t>
  </si>
  <si>
    <t>Építmények átadás előtti utolsó takarítása (pipere)</t>
  </si>
  <si>
    <t>Lapburkolatok bontása, padlóburkolat bármely méretű kőagyag, mozaik vagy tört mozaik (NOVA) lapból</t>
  </si>
  <si>
    <t>m</t>
  </si>
  <si>
    <t>Lapburkolatok bontása, fal-, pillér- és oszlopburkolat, bármely méretű mozaik, kőagyag és csempe</t>
  </si>
  <si>
    <t>Fa-, hézagmentes műanyag- és szőnyegburkolatok bontása, gumilemez vagy PVC burkolat tekercsből, lapokból vagy lépcsőn betétként</t>
  </si>
  <si>
    <t>Lábazat kialakítása, PVC-burkolatból, saját anyagából felhajtva,  PVC-profilba bújtatva</t>
  </si>
  <si>
    <t>Fa vagy műanyag nyílászáró szerkezetek bontása, ajtó, ablak vagy kapu, 2,01-4,00 m² között</t>
  </si>
  <si>
    <t>Fém nyílászáró szerkezetek bontása, fém portálok, üvegfalak, 5,01 m² felület felett</t>
  </si>
  <si>
    <t>Vakolat leverése oldalfalról vagy mennyezetről 1,5 cm vastagságig falazó, cementes mészhabarcs - a laza sérült felületek eltávolítása - előirányzat</t>
  </si>
  <si>
    <t>Sima mennyezet és oldalfalvakolat készítése kézi felhordással, gipszes habarccsal, téglafelületen, két rétegben simítva, 1,5 cm vastagságban, Gipszes mészhabarcs aljzat készítéséhez és Hs10-mg, gipszes mészhabarcs simításhoz - a levert vakolatok javítása, előirányzat</t>
  </si>
  <si>
    <t>Gipszkarton álmennyezetek bontása - meglévő mennyezeti szerelt rabicz-csatorna bontása</t>
  </si>
  <si>
    <t>Válaszfal bontása, égetett agyag-kerámia termékekből, erősítő pillérrel vagy erősítő pillér nélkül falazva, üreges kerámia válaszfaltéglából, 10 cm vastagságig, falazó, cementes mészhabarcsból falazva - az átalakításhoz szükséges helyiség elválasztó falak elbontása és a szerelő aknafalak bontása</t>
  </si>
  <si>
    <t>Beépített bútorok bontása: folyosói elválasztó falba épített tárolók bontása - 6 db</t>
  </si>
  <si>
    <t>Beépített bútorok bontása: meglévő nővérpult szerkezeteinek a bontása - 1 db</t>
  </si>
  <si>
    <t>Fém nyílászáró szerkezetek bontása, ajtó, ablak, kapu, 2,01 m² felület felett - részleg bejárati ajtó bontása</t>
  </si>
  <si>
    <t>A1 jelű belső üvegezett kétszárnyú belső ajtó, porszórt, ALU profilból, 2000x2125 mm.  
A beépítés 10 cm meglévő válaszfalba történik.   A csecsemő részleg bejárati ajtója, hidraulikus ajtócsukó szerelvénnyel, mechanikus kitámasztóval rudas pánikzárral.</t>
  </si>
  <si>
    <t>A6 jelű belső hőhidas üvegfal, porszórt, ALU profilból, 4700x3000 mm befoglaló névleges mérettel.  1000x2125 mm nyíló ajtóval, fix üvegmezővel és felülvilágítóval. Hidraulikus ajtócsukó szerelvénnyel, szilánkmentes törésű biztonsági hangszigetelő üvegezéssel.    B3 jelű beépített szekrénnyel összeépítve</t>
  </si>
  <si>
    <t>B1 jelű új beépített szekrény  10 cm magas rozsdamentes acél lábazattal és könnyen tisztítható, mosható, fertőtleníthető felülettel  150x210 cm befoglaló mérettel; formaldehid-mentes bútorlapból egészségügyi alkalmazásra alkalmas kivitelben;</t>
  </si>
  <si>
    <t xml:space="preserve">B2 jelű új pelenkázó bútor 10 cm magas rozsdamentes acél lábazattal és könnyen tisztítható, mosható, fertőtleníthető felülettel  87x213 cm befoglaló mérettel; formaldehid-mentes bútorlapból egészségügyi alkalmazásra alkalmas kivitelben; </t>
  </si>
  <si>
    <t>B3 jelű új beépített bútor 10 cm magas rozsdamentes acél lábazattal és könnyen tisztítható, mosható, fertőtleníthető felülettel  132,5x90 cm befoglaló mérettel; formaldehid-mentes bútorlapból egészségügyi alkalmazásra alkalmas kivitelben; A BÚTOROK VÉGLEGES GYÁRTÁSÁT MEGELŐZŐEN, A HELYSZÍNEN FELÁLLÍTOTT HULLÁMKARTON, PS-HAB, VAGY HASONLÓ PROVIZÓRIKUS ANYAGBÓL KÉSZÍTETT PROTOTÍPUST KELL KÉSZÍTENI!</t>
  </si>
  <si>
    <t>B4 jelű új nővérpult 10 cm magas rozsdamentes acél lábazattal és könnyen tisztítható, mosható, fertőtleníthető felülettel  205x210 cm befoglaló mérettel, magasított biztonsági üveggel, zárható elemként beépítve, a háttér funkciót leválasztó szerelt parapetfallal kiegészítve;  A BÚTOROK VÉGLEGES GYÁRTÁSÁT MEGELŐZŐEN, A HELYSZÍNEN FELÁLLÍTOTT HULLÁMKARTON, PS-HAB, VAGY HASONLÓ PROVIZÓRIKUS ANYAGBÓL KÉSZÍTETT PROTOTÍPUST KELL KÉSZÍTENI!</t>
  </si>
  <si>
    <t xml:space="preserve">Törött üveg és régi tapasz eltávolítása bármilyen anyagú szerkezetből, 0,50 m² táblaméret felett - látogató folyosó üvegfal bontása; </t>
  </si>
  <si>
    <t>BRK</t>
  </si>
  <si>
    <t xml:space="preserve">Természetes alapú bio falfestés, szintetikus/szerves oldószer-mentes termék, egészségügyi felhasználásra alkalmas mosható, fertőtleníthető felülettel, funkcionális zónánként eltérő színárnyalatban - oldalfalon; </t>
  </si>
  <si>
    <t xml:space="preserve">Természetes alapú bio falfestés, szintetikus/szerves oldószer-mentes termék, egészségügyi felhasználásra alkalmas mosható, fertőtleníthető felülettel, funkcionális zónánként eltérő színárnyalatban - mennyezeten; </t>
  </si>
  <si>
    <t>Tetőszigetelés és a csatlakozó tetőszegélyek feltárása, a korábbi nővérszoba környezetében.</t>
  </si>
  <si>
    <t xml:space="preserve">Ragasztott tetőfedések javítása, az attika-tetőszegély mentén jelentkező beázás megszüntetése; </t>
  </si>
  <si>
    <t xml:space="preserve">vegyes építési- bontási törmelék berakása konténerbe gépi erővel, kiegészítő kézi munkával, elszállítás és lerakás költségével; </t>
  </si>
  <si>
    <t>VÍZ</t>
  </si>
  <si>
    <t>Vízellátás-csatornázás</t>
  </si>
  <si>
    <t>Meglévő vizes berendezési tárgyak bontása, szerelvényekkel, csövezéssel kompletten.</t>
  </si>
  <si>
    <t>Meglévő csatorna vezetékek, bontása,  visszabontásával, bontott vezetékekszakaszok lezárásával.</t>
  </si>
  <si>
    <t>klt</t>
  </si>
  <si>
    <t>Meglévő vízvezetékek, bontása, strangok visszabontásával, bontott vezetékekszakaszok lezárásával.</t>
  </si>
  <si>
    <t>20 x 2.25 mm</t>
  </si>
  <si>
    <t>25 x 2,5 mm (szállban, mennyezet alatt szerelve)</t>
  </si>
  <si>
    <t>32 x 3,0 mm (szállban, mennyezet alatt szerelve)</t>
  </si>
  <si>
    <t>40 x 4,2 mm (szállban, mennyezet alatt szerelve)</t>
  </si>
  <si>
    <t>Lefolyóvezetékek
PVC lefolyó csõvezeték P1 nyomásfokozatú,
(MSZ 8000-4:1981), gumigyûrûs kötésekkel,
szakaszos tömörségi próbával, a szükséges számú
tisztító idomokkal, fal-födémátvezetéseknél
csõhüvellyel ellátva, rezgésmentes
tartószerkezettel,
horonyba, aljzatban szerelve,
mûanyag csõidomokkal, szennyvíz
elvezetésére
32 x 1.8 mm</t>
  </si>
  <si>
    <t>40 x 1.8 mm</t>
  </si>
  <si>
    <t>50 x 1.8 mm</t>
  </si>
  <si>
    <t>63 x 1.9 mm</t>
  </si>
  <si>
    <t>110 x 2.2 mm</t>
  </si>
  <si>
    <t>DN50</t>
  </si>
  <si>
    <t>DN63</t>
  </si>
  <si>
    <t>5/4"</t>
  </si>
  <si>
    <t>Légbeszívószelep vízhálózat magaspontjaira 
szerelve, szerelvényekkel, kiegészítőkkel felszerelve                                                  DN15</t>
  </si>
  <si>
    <t>HL-510 Npr jelû PE padlószifon
elfolyó csatlakozással golyós bûzzárral,
nemesacél taposóráccsal, felszerelve.
DN  50</t>
  </si>
  <si>
    <t>HL-405 jelû csatlakozó nyomó elfolyó csatlakozással bûzzárral,</t>
  </si>
  <si>
    <t>Reviziós ajtó elhelyezése álmennyezetbe, nyitható kivitelben,  burkolás nélkül, kiegészítőkkel, a szükséges kőműves  munkákkal. 
F1 300x300 festhető</t>
  </si>
  <si>
    <t>Épületen belüli vízbeálláshoz csatlakozás készítése  NA 32 méretû
horganyzott vezetékkel, a szükséges szerelvényekkel, helyszíni feltárás függvényében pontosított helyen, és méretben
NA32 méretben</t>
  </si>
  <si>
    <t>DN20</t>
  </si>
  <si>
    <t>Épületen belüli szennyvíz csatorna alapvezetékhez történő csatlakozás készítése
KG-PVC/PE csõvezetékkel, a szükséges
szerelvényekkel, helyszíni feltárás függvényében pontosított pozícióban és méretben.
NA50-160 csatornabekötés</t>
  </si>
  <si>
    <t>Víz-csatorna csõvezetékek számára faláttörés, a
szükséges elõkészítõ és helyreállító kõmûves
munkálatokkal, helyszíni felmérés szerint.
Közmû csatlakozás
Faláttörés DN15-DN150 méretû csõvezetékekhez</t>
  </si>
  <si>
    <t xml:space="preserve">Födém vagy alapáttörés Víz-csatorna vezetékek
számára, a szükséges helyreállító kõmûves
munkálatokkal helyszíni felmérés szerint.
Födémáttörés DN15-DN150 csõvezetékhez                              </t>
  </si>
  <si>
    <t>Költségtérítések
Nyomócsõvezeték fertõtlenitése
klóroldattal és öblitése tizszeres
vizzel 200 mm k. átm-ig
Elõirányzat</t>
  </si>
  <si>
    <t>Leforrázás elleni védelem niatt beépített keverőszelep, DN32</t>
  </si>
  <si>
    <t>Szabványos tűzcsapszekrény, 20 m laposcsöves kivitelben, tűzvédelmi előírásnak megfelelő típusban, meglévő tűzcsap helyén felszerelve, bontási és helyreállítási munkákkal kompletten, szerelvényekkel, kiegészítőkkal.</t>
  </si>
  <si>
    <t>Negatív vízminta
ÁNTSZ engedély beszerzésével
Elõirányzat</t>
  </si>
  <si>
    <t>Fix tartó és függesztő szerkezet acélból kg</t>
  </si>
  <si>
    <t xml:space="preserve">Csatorna vezeték vízzárósági vizsgálata.
DN25    -  DN300 mm </t>
  </si>
  <si>
    <t>Ferdeülésű beszabályozószelep cirkulációs hálózathoz 1/2 "</t>
  </si>
  <si>
    <t>Földszinten végzendő munkák miatti álmennyezetbontás és helyreállítás 600x600 mm-es kazettás álmennyezet esetén 20 m2 teületen</t>
  </si>
  <si>
    <t>Átadási eljárás lefolytatása</t>
  </si>
  <si>
    <t>Beüzemelés, beszabályozás
új radiátorok fűtésoldali bekötése, szükséges
szerelési segédanyagokkal, biztonsági
szerelvényekkel, gyári tartozékokkal, fűtés oldali
csatlakozással, kompletten,egyéb kiegészítõkkel,
üzembe helyezve.</t>
  </si>
  <si>
    <t>Mérõkomputeres hidraulikai beszabályozás TA Balance
módszerrel, tervezési térfogatáramok beállítása
céljából, szelepgyártó által meghatározott
szelepbeállítási értékek komputeres jegyzõkönyvi
rögzítésével</t>
  </si>
  <si>
    <t>klt.</t>
  </si>
  <si>
    <t>Fűtési hálózat nyomáspróbája .</t>
  </si>
  <si>
    <t>Fűtési rendszer kiszakaszolása, leengedése, majd a szerelés után lágyvízzel való
feltöltése és légtelenítése,
egyedi építésű épület esetén</t>
  </si>
  <si>
    <t>átadási dokumentáció készítés</t>
  </si>
  <si>
    <t>Áttörés helyreállítással, 0,10 m2/db méretig
vegyes kõ- és betonfalban ,téglafalban
helyszíni felmérés szerinti méretben és mennyiségben
38 cm vastagságig NEM GÉPÉSZETI SZERELÉS</t>
  </si>
  <si>
    <t>vasbeton födémben
helyszíni felmérés szerinti méretben és mennyiségben
25 cm vastagságig NEM GÉPÉSZETI SZERELÉS</t>
  </si>
  <si>
    <t>Horonyvésés
falban
helyszíni felmérés szerinti méretben és mennyiségben
51-500 cm2 keresztmetszetig</t>
  </si>
  <si>
    <t>kg</t>
  </si>
  <si>
    <t>22 K 600-800</t>
  </si>
  <si>
    <t>11 K 600 400</t>
  </si>
  <si>
    <t>Meglévő radiátorok bontása</t>
  </si>
  <si>
    <t>Központi fűtés</t>
  </si>
  <si>
    <t>FŰT</t>
  </si>
  <si>
    <t>Mesterséges szellőzés</t>
  </si>
  <si>
    <t>SZELL</t>
  </si>
  <si>
    <t>Tetőfödém átfúrása, új tetőátvezetés elkészítése, majd a meglévő lapostetó vízszigetelésének visszaállítása, anyaggal, kivitelezési díjjal kompletten.</t>
  </si>
  <si>
    <t>Használatbavételi engedély kiállításához szükséges akusztikai mérések elvégzése, mérési jegyzõkönyv készítésével, az épület teljes légtechnikai rendszerére vonatkozóan</t>
  </si>
  <si>
    <t>A teljes légtechnikai rendszer beszabályozása
és próbaüzeme</t>
  </si>
  <si>
    <t>Ajtórács 300x100 mm</t>
  </si>
  <si>
    <t>Megvalósulási tervdokumentáció készítése</t>
  </si>
  <si>
    <t>Split hűtés</t>
  </si>
  <si>
    <t>SPLIT</t>
  </si>
  <si>
    <t xml:space="preserve">10 mm átm. csővezetékre </t>
  </si>
  <si>
    <t>PVC nyomócsó, ragasztott kötésekkel, tartószerkezetekkel, idomokkal, kompletten.                                                                DN25</t>
  </si>
  <si>
    <t>HL136 bűzelzáró idom csatornahálózatba kötve</t>
  </si>
  <si>
    <t>Tartókonzol kültéri klímaegységhez, szerelési segédanyagokkal, felszerelve, kicsi, 80 kg-ig (2 db)</t>
  </si>
  <si>
    <t>Split rendszer
szakcég általi beüzemelése
próbaüzem, hűtőtechnológiai szerelések</t>
  </si>
  <si>
    <t>Hűtéstechnikai gáz a gyári mennyiségen felül R 410A</t>
  </si>
  <si>
    <t>Tetőátvezetés elkészítése és helyreállítása</t>
  </si>
  <si>
    <t>Kezelési utasítás készítése
kezelésre vonatkozó kioktatás megtartása</t>
  </si>
  <si>
    <t>1. Bontási munkák:</t>
  </si>
  <si>
    <t>1.01</t>
  </si>
  <si>
    <t>Meglévő elektromos hálózat szakszerű bontása, hulladék elszállítással, felmérés szerint, előirányzat</t>
  </si>
  <si>
    <t>2. Védőcsövek, tartószerkezetek:</t>
  </si>
  <si>
    <t>2.01</t>
  </si>
  <si>
    <t>2.02</t>
  </si>
  <si>
    <t>2.03</t>
  </si>
  <si>
    <t>2.04</t>
  </si>
  <si>
    <t>2.05</t>
  </si>
  <si>
    <t>3. Vezetékek, kábelek:</t>
  </si>
  <si>
    <t>Kisfeszültségű kábelek szállítása, üzemkészre szerelése és üzembevétele, beleértve azok elhelyezését és rögzítését, valamint az összes segédanyagot, kábelvég elzárókat, kötődobozokat, végkiképzéseket, jelöléseket és csatlakoztatási munkákat.</t>
  </si>
  <si>
    <t>3.01</t>
  </si>
  <si>
    <t>Réz erű műanyag szigetelésű kábel földárokba fektetve szigetelési elenállás méréssel, NYY-J 5x35mm2</t>
  </si>
  <si>
    <t>3.02</t>
  </si>
  <si>
    <t>3.03</t>
  </si>
  <si>
    <t>3.04</t>
  </si>
  <si>
    <t>3.05</t>
  </si>
  <si>
    <t>3.06</t>
  </si>
  <si>
    <t>CAT6 UTP kábel védőcsőbe húzva</t>
  </si>
  <si>
    <t>3.07</t>
  </si>
  <si>
    <t>3x árnyékolt RG6 Koaxiális kábel védőcsőbe húzva</t>
  </si>
  <si>
    <t>4. Szerelvények, bekötések:
Az egymás mellett elhelyezett szerelvényeket közös süllyesztő keretbe kell szerelni. Schneider Sedna típus, fehér színben</t>
  </si>
  <si>
    <t>4.01</t>
  </si>
  <si>
    <t>Süllyesztett Világítási kapcsoló, egypólusú</t>
  </si>
  <si>
    <t>4.02</t>
  </si>
  <si>
    <t>Süllyesztett Világítási kapcsoló, kétpólusú</t>
  </si>
  <si>
    <t>4.03</t>
  </si>
  <si>
    <t>Süllyesztett Világítási kapcsoló, csillár</t>
  </si>
  <si>
    <t>4.04</t>
  </si>
  <si>
    <t>Süllyesztett Dugaszoló aljzat II.s+f</t>
  </si>
  <si>
    <t>4.05</t>
  </si>
  <si>
    <t>Süllyesztett Dugaszoló aljzat II.s+f, IP44</t>
  </si>
  <si>
    <t>4.06</t>
  </si>
  <si>
    <t>Süllyesztett struktúrált csatlakozóaljzat, egy végpont</t>
  </si>
  <si>
    <t>4.07</t>
  </si>
  <si>
    <t>Süllyesztett telefon csatlakozóaljzat, egy végpont</t>
  </si>
  <si>
    <t>4.08</t>
  </si>
  <si>
    <t>Süllyesztett antenna csatlakozóaljzat</t>
  </si>
  <si>
    <t>4.09</t>
  </si>
  <si>
    <t>Finomvédelmi fokozat dugaszoló aljzatok védelmére, parapetcsatornába szerelve, OBO ÜSS 45-A-RW</t>
  </si>
  <si>
    <t>4.10</t>
  </si>
  <si>
    <t>Split klíma elektromos fix bekötése kétsarkú leválasztókapcsolóval (20A)</t>
  </si>
  <si>
    <t xml:space="preserve"> </t>
  </si>
  <si>
    <t>Lámpa jel</t>
  </si>
  <si>
    <t>5. Lámpatestek, fényforrások
A lámpatestek fényforrással, a működésükhöz szükséges előtéttel, tartószerkezettel és felszereléssel együtt értendők!</t>
  </si>
  <si>
    <t>5.01</t>
  </si>
  <si>
    <t>L1</t>
  </si>
  <si>
    <t>5.02</t>
  </si>
  <si>
    <t>L2</t>
  </si>
  <si>
    <t>5.03</t>
  </si>
  <si>
    <t>L3</t>
  </si>
  <si>
    <t>5.04</t>
  </si>
  <si>
    <t>L4</t>
  </si>
  <si>
    <t>5.05</t>
  </si>
  <si>
    <t>L5</t>
  </si>
  <si>
    <t>5.06</t>
  </si>
  <si>
    <t>L6</t>
  </si>
  <si>
    <t>5.07</t>
  </si>
  <si>
    <t>L8</t>
  </si>
  <si>
    <t>5.08</t>
  </si>
  <si>
    <t>L9</t>
  </si>
  <si>
    <t>5.09</t>
  </si>
  <si>
    <t>5.10</t>
  </si>
  <si>
    <t>6. Elosztók berendezések:</t>
  </si>
  <si>
    <t>6.01</t>
  </si>
  <si>
    <t>ECS jelű elosztó berendezés V-02 terv szerint kialakítva, felszerelve, bekötve és beüzemelve
Schneider gyártmány, vagy ezzel műszakilag megegyező</t>
  </si>
  <si>
    <t>6.02</t>
  </si>
  <si>
    <t>Biztosítós szekrény kiegészítése 3x25A biztosítóval</t>
  </si>
  <si>
    <t>7. Érintésvédelmi berendezés OBO BETTERMANN rendszer szerelvényeivel:</t>
  </si>
  <si>
    <t>7.01</t>
  </si>
  <si>
    <t>Műanyag szigetelésű sodrott, hajlékony réz erű vezeték védőcsőbe húzva vagy kábeltálcára szerelve, M450/750, H07V-K típus, a vezeték méretének megfelelő préselhető réz kábelsaruval az EPH rendszer bekötéseihez, zöld/sárga színű, 1x2,5 mm2</t>
  </si>
  <si>
    <t>7.02</t>
  </si>
  <si>
    <t>Műanyag szigetelésű sodrott, hajlékony réz erű vezeték védőcsőbe húzva vagy kábeltálcára szerelve, M450/750, H07V-K típus, a vezeték méretének megfelelő préselhető réz kábelsaruval az EPH rendszer bekötéseihez, zöld/sárga színű, 1x6 mm2</t>
  </si>
  <si>
    <t>7.03</t>
  </si>
  <si>
    <t>Nagykiterjedésű fémtárgyak, mosdó, korlát, stb. bekötése EPH rendszerbe</t>
  </si>
  <si>
    <t>7.04</t>
  </si>
  <si>
    <t>EPH csomópont kiépítése</t>
  </si>
  <si>
    <t>8. Egyéb tételek:</t>
  </si>
  <si>
    <t>8.01</t>
  </si>
  <si>
    <t>A tervezési területen átmenő idegen kábelek kábelek beazonosítása és védőcsőbe helyezése, helyszíni felmérés szerint. /előirányzat/</t>
  </si>
  <si>
    <t>8.02</t>
  </si>
  <si>
    <t>Érintésvédelmi szabványossági felülvizsgálat jegyzőkönyvkészítéssel</t>
  </si>
  <si>
    <t>sor</t>
  </si>
  <si>
    <t>8.03</t>
  </si>
  <si>
    <t>Tűzvédelmi szabványossági felülvizsgálat jegyzőkönyvkészítéssel</t>
  </si>
  <si>
    <t>8.04</t>
  </si>
  <si>
    <t>Átadási, illetve megvalósulási tervdokumentáció készítése</t>
  </si>
  <si>
    <r>
      <t>Műanyag szigetelésű réz erű kiskábel NYM típusú 2x1,5 mm</t>
    </r>
    <r>
      <rPr>
        <vertAlign val="superscript"/>
        <sz val="10"/>
        <rFont val="Arial Narrow"/>
        <family val="2"/>
        <charset val="238"/>
      </rPr>
      <t>2</t>
    </r>
  </si>
  <si>
    <r>
      <t>Műanyag szigetelésű réz erű kiskábel NYM típusú 3x1,5 mm</t>
    </r>
    <r>
      <rPr>
        <vertAlign val="superscript"/>
        <sz val="10"/>
        <rFont val="Arial Narrow"/>
        <family val="2"/>
        <charset val="238"/>
      </rPr>
      <t>2</t>
    </r>
  </si>
  <si>
    <r>
      <t>Műanyag szigetelésű réz erű kiskábel NYM típusú 3x2,5 mm</t>
    </r>
    <r>
      <rPr>
        <vertAlign val="superscript"/>
        <sz val="10"/>
        <rFont val="Arial Narrow"/>
        <family val="2"/>
        <charset val="238"/>
      </rPr>
      <t>2</t>
    </r>
  </si>
  <si>
    <r>
      <t>Műanyag szigetelésű réz erű kiskábel NYM típusú 5x10 mm</t>
    </r>
    <r>
      <rPr>
        <vertAlign val="superscript"/>
        <sz val="10"/>
        <rFont val="Arial Narrow"/>
        <family val="2"/>
        <charset val="238"/>
      </rPr>
      <t>2</t>
    </r>
  </si>
  <si>
    <t>VILLAMOSSÁG</t>
  </si>
  <si>
    <t>ÉPÍTÉSZET</t>
  </si>
  <si>
    <t>SIÓFOKI KÓRHÁZ ÉS RENDELŐINTÉZET, CSECSEMŐ RÉSZLEG FELÚJÍTÁS</t>
  </si>
  <si>
    <t>Siófok, Semmelweis utca 1.
Hrsz.: 9675/15</t>
  </si>
  <si>
    <t>Építtető:  Siófoki Kórház-Rendelőintézet
 cím:  8600 Siófok, Semmelweis u. 1.</t>
  </si>
  <si>
    <t xml:space="preserve">Alumínium szerkezetek üvegezése egyrétegű ragasztott (4+4) biztonsági üvegszerkezettel, hézagoló alátétekkel és pattintós üvegszorítóléces rögzítéssel, 2,01-3,00 m² táblaméret között, PVB fóliával ragasztott passzív "A" kat. bizt. üvegezés: A0 P1A; </t>
  </si>
  <si>
    <t>Szárazvakolat készítése, gipszkartonlapból,  maximális magasság 3,0 m (lapok toldása nem javasolt), normál építőlemez RB 12,5 mm gipszkartonból, Rifix ragasztóval - folyosói meglévő falon, mindkét oldalon</t>
  </si>
  <si>
    <t>Szárazvakolat készítése, gipszkartonlapból,  maximális magasság 3,0 m (lapok toldása nem javasolt), normál építőlemez RB 12,5 mm gipszkartonból, Rifix ragasztóval - kórtermek válaszfalain, mindkét oldalon</t>
  </si>
  <si>
    <t>Szárazvakolat készítése, gipszkartonlapból,  maximális magasság 3,0 m (lapok toldása nem javasolt), impregnált építőlemez RBI 12,5 mm  gipszkartonból, Rifix ragasztóval</t>
  </si>
  <si>
    <t>Aknafal készítése, tűzgátló gipszkarton lapokkal, CW 50-es profilvázra min. 45 kg/m³-es kőzetgyapot szigetelőanyaggal,  egyoldali szereléssel készülő szerkezet, 2 rtg. tűzgátló gipszkarton borítással, 1 rtg. tűzgátló RF 15 gipszkarton borítással és 1 rtg. tűzgátló RF 12,5 gipszkarton borítással, szerkezeti vastagság: 78 mm, Th=0,65 óra</t>
  </si>
  <si>
    <t>Padlóburkolat hordozószerkezetének felületelőkészítése beltérben, beton alapfelületen kenhető víz- és páraszigetelés felhordása egy rétegben,  hajlaterősítő szalag elhelyezésével,  egykomponensű, flexibilis, folyékony fóliaszigetelés</t>
  </si>
  <si>
    <t>Padlóburkolat hordozószerkezetének felületelőkészítése beltérben, beton alapfelületen önterülő felületkiegyenlítés készítése 5 mm átlagos rétegvastagságban, könnyen teríthető, műgyantával erősített kiegyenlítőanyag</t>
  </si>
  <si>
    <t>Fal-, pillér-, oszlopburkolat készítése beltérben, gipszkarton alapfelületen, mázas kerámiával, kötésben vagy hálósan, 3-5 mm vtg. ragasztóba rakva, 1-10 mm fugaszélességgel, 10x10 - 20x20 cm közötti lapmérettel, cementkötésű ragasztóhabarcs, szürke, Ultracolor Plus fugázó, fehér</t>
  </si>
  <si>
    <t>Padlóburkolat készítése, beltérben, tégla, beton, vakolt alapfelületen, gres, kőporcelán lappal, kötésben vagy hálósan, 3-5 mm vtg. ragasztóba rakva, 1-10 mm fugaszélességgel, 20x20 - 40x40 cm közötti lapmérettel, flexibilis ragasztó, WD Flex fugázó, fehér</t>
  </si>
  <si>
    <t>Padlóburkolat készítése, beltérben, kenhető szigetelésre, gres, kőporcelán lappal, kötésben vagy hálósan, 3-5 mm vtg. ragasztóba rakva, 1-10 mm fugaszélességgel, 20x20 - 40x40 cm közötti lapmérettel, flexibilis ragasztó, WD Flex fugázó, fehér</t>
  </si>
  <si>
    <t>Laminált padló fektetése, (szegélyléccel együtt) kiegyenlített aljzatra, telibe ragasztva (mechanikus illesztésű) (ragasztó anyag külön tételben kiírva), AC5 kopásáll. laminált padló, 8,0 mm vtg., 19,2 cm x 129,2 cm, 39 szín</t>
  </si>
  <si>
    <t>Laminált padló fektetése, (szegélyléccel együtt) kiegyenlített aljzatra, ajánlott alapozó és ragasztó laminált padló fektetéséhez (a ragasztás ideje a burkolási tételeknél szerepel),  egykomponensű, oldószermentes, polimerbázisú ragasztó, bézs</t>
  </si>
  <si>
    <t>PVC burkolat fektetése kiegyenlített aljzatra, habosított, heterogén PVC-lemezből (ragasztó anyag külön tételben kiírva), heterogén PVC burkolat, PUR felületnemesítés, 2,20 mm vtg., 0,7 mm kopt. rtg., 2 m x 23 m, 21 szín</t>
  </si>
  <si>
    <t>PVC burkolat fektetése kiegyenlített aljzatra, ajánlott ragasztó PVC burkolat fektetéséhez (a ragasztás ideje a burkolási tételeknél szerepel), akrildiszperziós ragasztó</t>
  </si>
  <si>
    <t xml:space="preserve">A2 jelű alapmázolt horganyzott acéllemez tokos egyszárnyú beltéri ajtó, papírrácsbetéses horganyzott acéllemez szárnyakkal, pórszórt felülettel. 875x2125 mm - balos nyitás, DIN 18360 szerinti szabvány átfogó tokkal, névleges falvastagság 100 mm. Az ajtóra három oldalon körbefutó, gumitömítés kerül. Natúreloxált rozettás kilincs garnitúrával, zsanérokkal és vasalattal, PZ zárral. </t>
  </si>
  <si>
    <t xml:space="preserve">A3 jelű alapmázolt horganyzott acéllemez tokos egyszárnyú beltéri ajtó, papírrácsbetéses horganyzott acéllemez szárnyakkal, pórszórt felülettel. 1000x2125 mm - jobbos nyitás, DIN 18360 szerinti szabvány átfogó tokkal, névleges falvastagság 100 mm. Az ajtóra három oldalon körbefutó, gumitömítés kerül. Natúreloxált rozettás kilincs garnitúrával, zsanérokkal és vasalattal, BB zárral. </t>
  </si>
  <si>
    <t xml:space="preserve">A4 jelű alapmázolt horganyzott acéllemez tokos egyszárnyú beltéri ajtó, papírrácsbetéses horganyzott acéllemez szárnyakkal, pórszórt felülettel. 875x2125 mm - jobbos nyitás, DIN 18360 szerinti szabvány átfogó tokkal, névleges falvastagság 100 mm. Az ajtóra három oldalon körbefutó, gumitömítés kerül. Natúreloxált rozettás kilincs garnitúrával, zsanérokkal és vasalattal, BB zárral. </t>
  </si>
  <si>
    <t xml:space="preserve">A5 jelű alapmázolt horganyzott acéllemez tokos egyszárnyú beltéri ajtó, papírrácsbetéses horganyzott acéllemez szárnyakkal, pórszórt felülettel. 1000x3000 mm - balos nyitás, DIN 18360 szerinti szabvány átfogó tokkal, névleges falvastagság 100 mm. Az ajtóra három oldalon körbefutó, gumitömítés kerül. 1000x875 mm üvegezett felülvilágítóval, Natúreloxált rozettás kilincs garnitúrával, zsanérokkal és vasalattal, BB zárral. </t>
  </si>
  <si>
    <t>A9 jelű alapmázolt horganyzott acéllemez tokos egyszárnyú beltéri ajtó,  papírrácsbetéses horganyzott acéllemez szárnyakkal, pórszórt felülettel. 875x2125 mm - balos nyitás, DIN 18360 szerinti szabvány átfogó tokkal, névleges falvastagság 100 mm. Az ajtóra három oldalon körbefutó, gumitömítés kerül. Natúreloxált rozettás kilincs garnitúrával, zsanérokkal és vasalattal, BB zárral</t>
  </si>
  <si>
    <t xml:space="preserve">A10 jelű alapmázolt horganyzott acéllemez tokos egyszárnyú beltéri ajtó,  papírrácsbetéses horganyzott acéllemez szárnyakkal, pórszórt felülettel. 1000x2125 mm - balos nyitás, DIN 18360 szerinti szabvány átfogó tokkal, névleges falvastagság 100 mm. Az ajtóra három oldalon körbefutó, gumitömítés kerül. Natúreloxált rozettás kilincs garnitúrával, zsanérokkal és vasalattal, BB zárral. </t>
  </si>
  <si>
    <t xml:space="preserve">A11 jelű alapmázolt horganyzott acéllemez tokos egyszárnyú beltéri ajtó,  papírrácsbetéses horganyzott acéllemez szárnyakkal, pórszórt felülettel. 750x2125 mm - balos nyitás, DIN 18360 szerinti szabvány átfogó tokkal, névleges falvastagság 100 mm. Az ajtóra három oldalon körbefutó, gumitömítés kerül. Natúreloxált rozettás kilincs garnitúrával, zsanérokkal és vasalattal, WC zárral. </t>
  </si>
  <si>
    <t xml:space="preserve">A12 jelű alapmázolt horganyzott acéllemez tokos egyszárnyú beltéri ajtó,  papírrácsbetéses horganyzott acéllemez szárnyakkal, pórszórt felülettel. 750x2125 mm - jobbos nyitás, DIN 18360 szerinti szabvány átfogó tokkal, névleges falvastagság 100 mm. Az ajtóra három oldalon körbefutó, gumitömítés kerül. Natúreloxált rozettás kilincs garnitúrával, zsanérokkal és vasalattal, WC zárral. </t>
  </si>
  <si>
    <t xml:space="preserve">A13 jelű alapmázolt horganyzott acéllemez tokos egyszárnyú beltéri ajtó,  papírrácsbetéses horganyzott acéllemez szárnyakkal, pórszórt felülettel, 4 oldalon körbefuró élkeményfa betéttel. 1000x2125 mm - jobbos nyitás, DIN 18360 szerinti szabvány átfogó tokkal, névleges falvastagság 100 mm. Az ajtóra három oldalon körbefutó, gumitömítés kerül, mélyen üvegezett bevilágítóval, szilánkmentes törésű biztonsági üveggel. Natúreloxált rozettás kilincs garnitúrával, zsanérokkal és vasalattal, BB zárral. </t>
  </si>
  <si>
    <t>Beltéri információs rendszer elhelyezése, változó szélességben és sorkiosztásban, eloxált alumíniumból, ajtó felirati tábla fejléc, három sor információs lehetőséggel, beltéri ajtó felirati tábla 180x40 mm fejléc + három sor 180x20 mm sínes profil, záróprofillal</t>
  </si>
  <si>
    <t>Beltéri információs rendszer elhelyezése, változó szélességben és sorkiosztásban, eloxált alumíniumból, piktogram alumínium betéttel, beltéri piktogram alumínium betéttel 100x20 mm edge profil, 100x100x1 mm betéttel, záróprofillal</t>
  </si>
  <si>
    <t>Üzemi-használati víz elleni, víznyomásnak nem kitett helyzetű,  kerámia vagy GRES lapburkolat alatti függőleges falszigetelés bevonatszigeteléssel, két rétegben, minimum 1,0 mm száraz rétegvastagságú, kétkomponensű ún. "folyékony fóliával" (rugalmas műanyagdiszperzió) glettvassal vagy hengerrel felhordva, folyékony fólia kül- és beltérre, flexibilis, fagyálló - kent fóliaszigetelés a használati víz hatása ellen, a hajlatokban erősítő szalagok beépítésével.</t>
  </si>
  <si>
    <t xml:space="preserve">Méretre készített szúnyogháló felszerelése, fehér, ezüst vagy barna színű keretben, fix keretes szúnyogháló ablakra vagy erkélyajtóra, közvetlen tokra csavarozva, 4,01-6,00 m kerület között, fix keretes szúnyogháló, antracit színben - méretek helyszíni felmérés alapján; </t>
  </si>
  <si>
    <t>Oxigéndiffúziómentes, ötrétegű alumíniumbetétes
műanyag cső, hideg, meleg, cirk. víz 
nyomóvezetéki
célokra, a csővégek préskötéses kapcsolásával,
csőidomokkal, szakaszos
nyomáspróbával,
álmennyezetben, falban  szerelve, műanyag csőbilinccsel tekercsben vagy szálban szállítva
9 mm vtg. hőszigeteléssel ellátva 
16 x 2.2 mm</t>
  </si>
  <si>
    <t>PE mûanyag lefolyóvezeték tompahegesztéses kötésekkel,csõidomokkal
szakaszos tömörségi próbával,
fal-födémátvezetéseknél
csõhüvellyel ellátva,
rezgésmentes tartószerkezettel,
álmennyezetben, falba, falban szerelve,
DN100</t>
  </si>
  <si>
    <t>Nyomóvezeték szerelvények
gömbcsap sárgarézbõl, kézikarral
felszerelve,
kétoldalon belsõ menettel, ürítõcsappal,
felszerelve
1/2"</t>
  </si>
  <si>
    <t>gömbcsap sárgarézbõl, kézikarral
felszerelve, töltő/ürítő kivitelben menettel, ürítõcsappal,
felszerelve
1/2"</t>
  </si>
  <si>
    <t>Csatornázási szerelvények
HL900 jelû PP légbeszívó idom,
csatornahálózatba kötve, padlástérben vagy
álmennyezetben tisztítóajtó mögött elhelyezve,
HL-900 jelû</t>
  </si>
  <si>
    <t>Csatornázási szerelvények
HL904 jelû PP légbeszívó idom,
csatornahálózatba kötve, padlástérben vagy
álmennyezetben tisztítóajtó mögött elhelyezve,
HL-904 jelû</t>
  </si>
  <si>
    <t>Vékonyfalú szénacélcsõ központi fûtési célokra,
prssses csõkötésekkel,szakaszos
nyomáspróbával,
csõidomokkal és csõbilincsekkel,
-1 szabadon szerelve
-2 horonyba szerelve
18 x 1.0 mm</t>
  </si>
  <si>
    <t xml:space="preserve">Lemezradiátor termosztatikus radiárorszeleppel és
fejjel, légtelenítõ és
leeresztõdugóval, a szerelési helyre
széthordva, szerelési tartozékokkal,
összeállítva, felszerelve
és bekötve, a festés miatti le és
visszaszereléssel, szerelve,
kétsoros, konvektorlemezes kivitelben
22 K 900 1000
</t>
  </si>
  <si>
    <t>Spikó könnyûlemez csõvezeték,
horganyzott acéllemez szalagból,
idomokkal,
szerelési segédanyagokkal, rezgésmentes HILTI
gyártmányú
gumibetétes tartóbilinccsel, tartószerkezetre álmennyezet fölé szerelve, 9 mm vtg. hõszigeteléssel ellátva, felszerelve. lemezvastagság: 1.00 mm
NA  100</t>
  </si>
  <si>
    <t>Elszívóventilátor, elektromotorral egybeépítve, szellõzõvezetékbe álmennyezet fölé szerelve, csatlakozó idomokkal, rezgéscsillapított felfüggesztõ szerkezettel /szerelõkonzolra/,
szerelési segédanyagokkal, légoldali beszabályozással.  Komplett szabályozással, beüzemeléssel pára és mozgásérzékelővel érzékelővel</t>
  </si>
  <si>
    <t>Elszívóventilátor, elektromotorral egybeépítve villanykapcsolóról vezérelve</t>
  </si>
  <si>
    <t>Tetőszellőző berendezés</t>
  </si>
  <si>
    <t xml:space="preserve"> Tisztított vörösrézcső vezeték szerelése 
hűtéstechnikai célra, forrasztásos csőkötéssel
szakaszos nyomáspróbával, felszerelve,
szerelés a gyártó útmutatója szerint
  6 mm átm. csővezetékre </t>
  </si>
  <si>
    <t xml:space="preserve">Csővezeték szigetelése csőhéjjal
épületgépészeti csővezetéken, csővégek és egyéb
illesztési helyek ragasztásával és öntapadó
szalaggal való lezárásával,
névleges vastagság 13-16 mm, párazáró hőszigetelés
  6 mm átm. csővezetékre </t>
  </si>
  <si>
    <t xml:space="preserve">Split kültéri egység
gyártó által csatlakoztatva szükséges
szerelvényekkel, elektromos
szekrénnyel mely a gépegység villamos
indításához, működtetéséhez műszerezéséhez,
vezérléséhez és szabályozásához szükséges
összes kapcsoló és beavatkozó
elemet tartalmazza. Komplett szabályozással,
beüzemeléssel, hűtőegységeket
megrendelés előtt forgalmazóval jóvá kell hagyatni.
üzemre, tartószerkezettel rezgésmentes
megfogásokkal, kompletten, de a csőszerelés külön tételben kiírva
 2,6 kW inverteres </t>
  </si>
  <si>
    <t>Védőcső vasbeton szerkezetben betonozás előtt elhelyezve vagy padlóba fektetve, kiegészítő elemekkel, M20/15 mm</t>
  </si>
  <si>
    <t>Védőcső vasbeton szerkezetben betonozás előtt elhelyezve vagy padlóba fektetve, kiegészítő elemekkel, M25/19 mm</t>
  </si>
  <si>
    <t>Védőcső vasbeton szerkezetben betonozás előtt elhelyezve vagy padlóba fektetve, kiegészítő elemekkel, M32/25 mm</t>
  </si>
  <si>
    <t>Védőcső vasbeton szerkezetben betonozás előtt elhelyezve vagy padlóba fektetve, kiegészítő elemekkel, M40/32 mm</t>
  </si>
  <si>
    <t>Osztott fém kábeltálca gyenge és erősáramú kábelek részére, bepattintással toldható, 0,75 mm lemezvastagsággal, 60 x 300 mm, födémrögzítés két M10-es menetesszárral és profilsín-kereszttartóval 1,5 m-enként, 2,00m-nél rövidebb belógással, max.100 kg/m/kábeltálca kábelterhelésre, száraz beltéri környezetbe (felületvédelem szalaghorganyzással, MSZ EN 10327 szerint), bepattintható válaszfallal, rögzítő elemekkel, apróanyagokkal, kompletten.</t>
  </si>
  <si>
    <t>Éjszakai fény  pl.: TAXILED 1,5W, IP54, kék előlappal - vagy a megadott gyártmánnyal azonos teljesítményű berendezés.</t>
  </si>
  <si>
    <t>Papillon lighting Cosmia EH/S-O 154  - vagy a megadott gyártmánnyal azonos teljesítményű berendezés.</t>
  </si>
  <si>
    <t>Papillon lighting Cosmia EH-PA 254  - vagy a megadott gyártmánnyal azonos teljesítményű berendezés.</t>
  </si>
  <si>
    <t>Papillon Erebia 114 opal - vagy a megadott gyártmánnyal azonos teljesítményű berendezés.</t>
  </si>
  <si>
    <t>Papillonlighting Oria 202 BASIC 2x26W - vagy a megadott gyártmánnyal azonos teljesítményű berendezés.</t>
  </si>
  <si>
    <t>Papillonlighting Oria 202 BASIC 2x18W - vagy a megadott gyártmánnyal azonos teljesítményű berendezés.</t>
  </si>
  <si>
    <t>Papillon lighting Cosmia EH-PA 228 - vagy a megadott gyártmánnyal azonos teljesítményű berendezés.</t>
  </si>
  <si>
    <t>Papillon Hercules RLO 360 2x26 TC-L - vagy a megadott gyártmánnyal azonos teljesítményű berendezés.</t>
  </si>
  <si>
    <t>Biztonsági és éjszakai lámpatest pl.: 
Papillon CL-303R/F, LED 3W
1h, fényforrással  - vagy a megadott gyártmánnyal azonos teljesítményű berendezés.</t>
  </si>
  <si>
    <t>Menekülési irányjelző lámpatest pl.: 
Papillon CL-505, LED1W
1h, piktogrammal, fényforrással - vagy a megadott gyártmánnyal azonos teljesítményű berendezés.</t>
  </si>
  <si>
    <t>Fa vagy műanyag nyílászáró szerkezetek átalakítása, 2,01-4,00 m² között - a meglévő homlokzati ablakok átalakítása az új válaszfalak csatlakozásához.</t>
  </si>
  <si>
    <t>CW fém vázszerkezetre szerelt válaszfal hőszigeteléssel, csavarfejek és illesztések glettelve (Q2), 2 x 1 rtg. normál, 12,5 mm vtg. gipszkarton borítással, egyszeres, CW 50-06 mm vtg. tartóvázzal, normál építőlemez, 12,5 mm HRAK 1250/2000, ásványi szálas hőszigetelés.</t>
  </si>
  <si>
    <t>Látszóbordás függesztett álmennyezet szerelése, L falszegéllyel, 15 mm talpszélességű fő és kereszt tartószerkezettel, ásványi anyagú betételemek elhelyezésével, 60x60 cm-es raszterben, 600x600x25 mm -  az alacsonyabb szemöldökű homlokzati nyílászárók csatlakoztatására helyenkénti lépcsőzött homgén gipszkarton betétekkel.</t>
  </si>
  <si>
    <t xml:space="preserve">A7 jelű belső üvegfal, fix üvegezésű műanyag profilból, 3050x1200 mm befoglaló névleges mérettel, szilánkmentes törésű biztonsági hangszigetelő üvegezéssel. </t>
  </si>
  <si>
    <t xml:space="preserve">A8 jelű belső üvegfal, fix üvegezésű műanyag profilból, 3050x1200 mm befoglaló névleges mérettel, szilánkmentes törésű biztonsági hangszigetelő üvegezéssel. </t>
  </si>
  <si>
    <t>Költségvetési kiírás</t>
  </si>
  <si>
    <t>…………………………………..</t>
  </si>
  <si>
    <t>cégszerű aláírás</t>
  </si>
  <si>
    <t>Mosogató berendezés HM vízre, mely áll:
1 db kétmedencés rozsdamentes
acéllemezbõl, szifonnal,csaptelepekkel csapteleppel csatlakozó csõvel,
2 db tartalékelzáró sárgaréz sarokszeleppel                
2 db falikorong 747/lh 1/2"
1 db lefolyószeleppel, szifonnal kompletten</t>
  </si>
  <si>
    <t>Gyermek fürdető kád berendezés HM vízre, mely áll:
1 db gyermekfürdető rozsdamentes, vagy zománcozott acéllemezbõl, szifonnal, termosztatikus KLUDI csaptelepekkel káz/zuhany csapteleppel csatlakozó csõvel,
2 db tartalékelzáró sárgaréz sarokszeleppel                
2 db falikorong 747/lh 1/2"
1 db lefolyószeleppel, szifonnal kompletten</t>
  </si>
  <si>
    <t xml:space="preserve">split beltéri egység
gyártó által csatlakoztatva szükséges
szerelvényekkel, elektromos
szekrénnyel mely a gépegység villamos
indításához, működtetéséhez műszerezéséhez,
vezérléséhez és szabályozásához szükséges
összes kapcsoló és beavatkozó
elemet tartalmazza. Komplett szabályozással,
beüzemeléssel, hűtőegységeket
megrendelés előtt forgalmazóval jóvá kell hagyatni.
Téli-nyári üzemre, tartószerkezettel rezgésmentes
megfogásokkal, technikai helyiség hűtésére,
kompletten, de a csőszerelés külön tételben kiírva
2.6 kW inverteres </t>
  </si>
  <si>
    <t>Mosdó-Kézmosó berendezés HM vízre, mely
áll:
1 db félporcelán mosdó, pultba élpített kivitelben,
felszerelve
1 db kézmosó-mosdó
csapteleppel csatlakozó csõvel,
2 db tartalékelzáró sárgaréz sarokszelep 1182/H
típus 1/2"
2 db falikorong 747/lh 1/2" sárgaréz
1 db krómozott csõszifon nikk. s.réz
állítható csatlakozó csõvel, leeresztõ szeleppel,
1 1/4" (363)
1 db lefolyó könyök PVC-bõl hegesztett kivitelben
40/32 mm
Piperetárgyakkal kompletten. 
Mosdó-kézmosó H-M vízre</t>
  </si>
  <si>
    <t>Mosdó-Kézmosó berendezés HM vízre, mely
áll:
1 db félporcelán mosdó, pultba élpített kivitelben,
felszerelve, 
1 db orvosi
csapteleppel csatlakozó csõvel,
2 db tartalékelzáró sárgaréz sarokszelep 1182/H
típus 1/2"
2 db falikorong 747/lh 1/2" sárgaréz
1 db krómozott csõszifon nikk. s.réz
állítható csatlakozó csõvel, leeresztõ szeleppel,
1 1/4" (363)
1 db lefolyó könyök PVC-bõl hegesztett kivitelben
40/32 mm
Piperetárgyakkal kompletten. 
Mosdó-kézmosó H-M vízre</t>
  </si>
  <si>
    <t>GEBERIT WC berendezés, mely áll:
1 db szerelõállványra szerelt csésze felerõsítõ
csavarokkal, tartószerkezettel, PVC öblítõcsõvel,
gumitömítéssel,
szerelõfalba épített tartállyal, nyomólappal
1 db import müanyag fedeles üléssel
1 db tartalékelzáró csempeszelep
Piperetárgyakkal kompletten. 
WC</t>
  </si>
  <si>
    <t>Falikút hideg-melegvízre Abuplast gyártmány
Abupractic Franke WB 440C típus, (Mart Kfz.), hozzá:
2 db tömlõvéges légbeszivós s.réz
kifolyószelep 210/St 1/2"
2 db falikorong 747/lh 1/2"
2 db tartalékelzáró csempeszelep s.réz nikk.
fogantyúval és rózsával 1/2" (7076 típ.)
1 db NÁ 50 PVC bûzelzáróval, takarórózsával
kompletten, kiegészítõkkel.
Falikút berendezés</t>
  </si>
  <si>
    <t xml:space="preserve">Zuhany hideg-melegvízre, mely áll:
1 db keverő csaptelep,
1 db  zuhany szet,
1 db építészetileg kialakított zuhanytálca 1 db szifonnal és kiegészítőivel
beépíthetõkivitelben,
2 db falikorong 747/lh 1/2"
2 db tartalékelzáró csempeszelep s.réz nikk.
fogantyúval és rózsával 1/2",
bûzelzáróval, kompletten, kiegészítõkkel,
felszerelve, Piperetárgyakkal kompletten. </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</si>
</sst>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F_t_-;\-* #,##0.00\ _F_t_-;_-* &quot;-&quot;??\ _F_t_-;_-@_-"/>
    <numFmt numFmtId="164" formatCode="#,##0\ &quot;Ft&quot;"/>
  </numFmts>
  <fonts count="46" x14ac:knownFonts="1">
    <font>
      <sz val="10"/>
      <name val="Arial CE"/>
      <charset val="238"/>
    </font>
    <font>
      <sz val="10"/>
      <name val="Arial CE"/>
      <charset val="238"/>
    </font>
    <font>
      <b/>
      <i/>
      <sz val="10"/>
      <name val="Arial Narrow"/>
      <family val="2"/>
    </font>
    <font>
      <i/>
      <sz val="10"/>
      <name val="Arial Narrow"/>
      <family val="2"/>
    </font>
    <font>
      <b/>
      <sz val="10"/>
      <name val="Arial Narrow"/>
      <family val="2"/>
    </font>
    <font>
      <sz val="10"/>
      <name val="Arial Narrow"/>
      <family val="2"/>
    </font>
    <font>
      <b/>
      <sz val="12"/>
      <name val="Arial Narrow"/>
      <family val="2"/>
    </font>
    <font>
      <b/>
      <i/>
      <sz val="14"/>
      <name val="Arial Narrow"/>
      <family val="2"/>
    </font>
    <font>
      <b/>
      <sz val="14"/>
      <color indexed="10"/>
      <name val="Small Fonts"/>
      <family val="2"/>
      <charset val="238"/>
    </font>
    <font>
      <sz val="14"/>
      <color indexed="10"/>
      <name val="Small Fonts"/>
      <family val="2"/>
      <charset val="238"/>
    </font>
    <font>
      <b/>
      <sz val="10"/>
      <name val="Arial CE"/>
      <charset val="238"/>
    </font>
    <font>
      <sz val="12"/>
      <name val="Arial Narrow"/>
      <family val="2"/>
    </font>
    <font>
      <b/>
      <sz val="8"/>
      <name val="Arial Narrow"/>
      <family val="2"/>
    </font>
    <font>
      <i/>
      <sz val="10"/>
      <color indexed="10"/>
      <name val="Arial Narrow"/>
      <family val="2"/>
    </font>
    <font>
      <sz val="10"/>
      <color indexed="10"/>
      <name val="Arial CE"/>
      <charset val="238"/>
    </font>
    <font>
      <b/>
      <sz val="14"/>
      <name val="Arial Narrow"/>
      <family val="2"/>
      <charset val="238"/>
    </font>
    <font>
      <b/>
      <sz val="11"/>
      <name val="Arial Narrow"/>
      <family val="2"/>
      <charset val="238"/>
    </font>
    <font>
      <sz val="11"/>
      <color indexed="8"/>
      <name val="Calibri"/>
      <family val="2"/>
      <charset val="238"/>
    </font>
    <font>
      <sz val="11"/>
      <color indexed="9"/>
      <name val="Calibri"/>
      <family val="2"/>
      <charset val="238"/>
    </font>
    <font>
      <sz val="11"/>
      <color indexed="62"/>
      <name val="Calibri"/>
      <family val="2"/>
      <charset val="238"/>
    </font>
    <font>
      <b/>
      <sz val="18"/>
      <color indexed="56"/>
      <name val="Cambria"/>
      <family val="2"/>
      <charset val="238"/>
    </font>
    <font>
      <b/>
      <sz val="15"/>
      <color indexed="56"/>
      <name val="Calibri"/>
      <family val="2"/>
      <charset val="238"/>
    </font>
    <font>
      <b/>
      <sz val="13"/>
      <color indexed="56"/>
      <name val="Calibri"/>
      <family val="2"/>
      <charset val="238"/>
    </font>
    <font>
      <b/>
      <sz val="11"/>
      <color indexed="56"/>
      <name val="Calibri"/>
      <family val="2"/>
      <charset val="238"/>
    </font>
    <font>
      <b/>
      <sz val="11"/>
      <color indexed="9"/>
      <name val="Calibri"/>
      <family val="2"/>
      <charset val="238"/>
    </font>
    <font>
      <sz val="11"/>
      <color indexed="10"/>
      <name val="Calibri"/>
      <family val="2"/>
      <charset val="238"/>
    </font>
    <font>
      <sz val="11"/>
      <color indexed="52"/>
      <name val="Calibri"/>
      <family val="2"/>
      <charset val="238"/>
    </font>
    <font>
      <sz val="11"/>
      <color indexed="17"/>
      <name val="Calibri"/>
      <family val="2"/>
      <charset val="238"/>
    </font>
    <font>
      <b/>
      <sz val="11"/>
      <color indexed="63"/>
      <name val="Calibri"/>
      <family val="2"/>
      <charset val="238"/>
    </font>
    <font>
      <i/>
      <sz val="11"/>
      <color indexed="23"/>
      <name val="Calibri"/>
      <family val="2"/>
      <charset val="238"/>
    </font>
    <font>
      <b/>
      <sz val="11"/>
      <color indexed="8"/>
      <name val="Calibri"/>
      <family val="2"/>
      <charset val="238"/>
    </font>
    <font>
      <sz val="11"/>
      <color indexed="20"/>
      <name val="Calibri"/>
      <family val="2"/>
      <charset val="238"/>
    </font>
    <font>
      <sz val="11"/>
      <color indexed="60"/>
      <name val="Calibri"/>
      <family val="2"/>
      <charset val="238"/>
    </font>
    <font>
      <b/>
      <sz val="11"/>
      <color indexed="52"/>
      <name val="Calibri"/>
      <family val="2"/>
      <charset val="238"/>
    </font>
    <font>
      <sz val="14"/>
      <name val="Arial Narrow"/>
      <family val="2"/>
      <charset val="238"/>
    </font>
    <font>
      <b/>
      <sz val="12"/>
      <name val="Arial Narrow"/>
      <family val="2"/>
      <charset val="238"/>
    </font>
    <font>
      <b/>
      <i/>
      <sz val="10"/>
      <name val="Arial Narrow"/>
      <family val="2"/>
      <charset val="238"/>
    </font>
    <font>
      <b/>
      <sz val="10"/>
      <name val="Arial Narrow"/>
      <family val="2"/>
      <charset val="238"/>
    </font>
    <font>
      <sz val="10"/>
      <name val="Arial CE"/>
      <family val="2"/>
      <charset val="238"/>
    </font>
    <font>
      <sz val="10"/>
      <name val="Arial"/>
      <family val="2"/>
      <charset val="238"/>
    </font>
    <font>
      <sz val="10"/>
      <name val="Calibri"/>
      <family val="2"/>
      <charset val="238"/>
      <scheme val="minor"/>
    </font>
    <font>
      <b/>
      <sz val="10"/>
      <name val="Calibri"/>
      <family val="2"/>
      <charset val="238"/>
      <scheme val="minor"/>
    </font>
    <font>
      <sz val="10"/>
      <name val="Arial Narrow"/>
      <family val="2"/>
      <charset val="238"/>
    </font>
    <font>
      <i/>
      <sz val="10"/>
      <name val="Arial Narrow"/>
      <family val="2"/>
      <charset val="238"/>
    </font>
    <font>
      <sz val="10"/>
      <color indexed="10"/>
      <name val="Arial Narrow"/>
      <family val="2"/>
      <charset val="238"/>
    </font>
    <font>
      <vertAlign val="superscript"/>
      <sz val="10"/>
      <name val="Arial Narrow"/>
      <family val="2"/>
      <charset val="23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5"/>
      </patternFill>
    </fill>
    <fill>
      <patternFill patternType="solid">
        <fgColor indexed="26"/>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s>
  <borders count="35">
    <border>
      <left/>
      <right/>
      <top/>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s>
  <cellStyleXfs count="45">
    <xf numFmtId="0" fontId="0" fillId="0" borderId="0"/>
    <xf numFmtId="0" fontId="17" fillId="2" borderId="0" applyNumberFormat="0" applyBorder="0" applyAlignment="0" applyProtection="0"/>
    <xf numFmtId="0" fontId="17" fillId="3" borderId="0" applyNumberFormat="0" applyBorder="0" applyAlignment="0" applyProtection="0"/>
    <xf numFmtId="0" fontId="17" fillId="4" borderId="0" applyNumberFormat="0" applyBorder="0" applyAlignment="0" applyProtection="0"/>
    <xf numFmtId="0" fontId="17" fillId="5" borderId="0" applyNumberFormat="0" applyBorder="0" applyAlignment="0" applyProtection="0"/>
    <xf numFmtId="0" fontId="17" fillId="6" borderId="0" applyNumberFormat="0" applyBorder="0" applyAlignment="0" applyProtection="0"/>
    <xf numFmtId="0" fontId="17" fillId="7" borderId="0" applyNumberFormat="0" applyBorder="0" applyAlignment="0" applyProtection="0"/>
    <xf numFmtId="0" fontId="17" fillId="8"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5" borderId="0" applyNumberFormat="0" applyBorder="0" applyAlignment="0" applyProtection="0"/>
    <xf numFmtId="0" fontId="17" fillId="8" borderId="0" applyNumberFormat="0" applyBorder="0" applyAlignment="0" applyProtection="0"/>
    <xf numFmtId="0" fontId="17" fillId="11" borderId="0" applyNumberFormat="0" applyBorder="0" applyAlignment="0" applyProtection="0"/>
    <xf numFmtId="0" fontId="18" fillId="12"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5" borderId="0" applyNumberFormat="0" applyBorder="0" applyAlignment="0" applyProtection="0"/>
    <xf numFmtId="0" fontId="19" fillId="7" borderId="1" applyNumberFormat="0" applyAlignment="0" applyProtection="0"/>
    <xf numFmtId="0" fontId="20" fillId="0" borderId="0" applyNumberFormat="0" applyFill="0" applyBorder="0" applyAlignment="0" applyProtection="0"/>
    <xf numFmtId="0" fontId="21" fillId="0" borderId="2" applyNumberFormat="0" applyFill="0" applyAlignment="0" applyProtection="0"/>
    <xf numFmtId="0" fontId="22" fillId="0" borderId="3" applyNumberFormat="0" applyFill="0" applyAlignment="0" applyProtection="0"/>
    <xf numFmtId="0" fontId="23" fillId="0" borderId="4" applyNumberFormat="0" applyFill="0" applyAlignment="0" applyProtection="0"/>
    <xf numFmtId="0" fontId="23" fillId="0" borderId="0" applyNumberFormat="0" applyFill="0" applyBorder="0" applyAlignment="0" applyProtection="0"/>
    <xf numFmtId="0" fontId="24" fillId="16" borderId="5" applyNumberFormat="0" applyAlignment="0" applyProtection="0"/>
    <xf numFmtId="43" fontId="1" fillId="0" borderId="0" applyFont="0" applyFill="0" applyBorder="0" applyAlignment="0" applyProtection="0"/>
    <xf numFmtId="0" fontId="25" fillId="0" borderId="0" applyNumberFormat="0" applyFill="0" applyBorder="0" applyAlignment="0" applyProtection="0"/>
    <xf numFmtId="0" fontId="26" fillId="0" borderId="6" applyNumberFormat="0" applyFill="0" applyAlignment="0" applyProtection="0"/>
    <xf numFmtId="0" fontId="1" fillId="17" borderId="7" applyNumberFormat="0" applyFont="0" applyAlignment="0" applyProtection="0"/>
    <xf numFmtId="0" fontId="18" fillId="18" borderId="0" applyNumberFormat="0" applyBorder="0" applyAlignment="0" applyProtection="0"/>
    <xf numFmtId="0" fontId="18" fillId="19" borderId="0" applyNumberFormat="0" applyBorder="0" applyAlignment="0" applyProtection="0"/>
    <xf numFmtId="0" fontId="18" fillId="20"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21" borderId="0" applyNumberFormat="0" applyBorder="0" applyAlignment="0" applyProtection="0"/>
    <xf numFmtId="0" fontId="27" fillId="4" borderId="0" applyNumberFormat="0" applyBorder="0" applyAlignment="0" applyProtection="0"/>
    <xf numFmtId="0" fontId="28" fillId="22" borderId="8" applyNumberFormat="0" applyAlignment="0" applyProtection="0"/>
    <xf numFmtId="0" fontId="29" fillId="0" borderId="0" applyNumberFormat="0" applyFill="0" applyBorder="0" applyAlignment="0" applyProtection="0"/>
    <xf numFmtId="0" fontId="30" fillId="0" borderId="9" applyNumberFormat="0" applyFill="0" applyAlignment="0" applyProtection="0"/>
    <xf numFmtId="0" fontId="31" fillId="3" borderId="0" applyNumberFormat="0" applyBorder="0" applyAlignment="0" applyProtection="0"/>
    <xf numFmtId="0" fontId="32" fillId="23" borderId="0" applyNumberFormat="0" applyBorder="0" applyAlignment="0" applyProtection="0"/>
    <xf numFmtId="0" fontId="33" fillId="22" borderId="1" applyNumberFormat="0" applyAlignment="0" applyProtection="0"/>
    <xf numFmtId="0" fontId="38" fillId="0" borderId="0"/>
    <xf numFmtId="0" fontId="39" fillId="0" borderId="0" applyNumberFormat="0" applyFill="0" applyBorder="0" applyAlignment="0" applyProtection="0"/>
  </cellStyleXfs>
  <cellXfs count="204">
    <xf numFmtId="0" fontId="0" fillId="0" borderId="0" xfId="0"/>
    <xf numFmtId="0" fontId="3" fillId="0" borderId="0" xfId="0" applyFont="1" applyBorder="1" applyAlignment="1">
      <alignment horizontal="left" vertical="top"/>
    </xf>
    <xf numFmtId="0" fontId="5" fillId="0" borderId="0" xfId="0" applyFont="1" applyBorder="1" applyAlignment="1">
      <alignment horizontal="left" vertical="top" wrapText="1"/>
    </xf>
    <xf numFmtId="0" fontId="1" fillId="0" borderId="0" xfId="0" applyFont="1" applyBorder="1" applyAlignment="1">
      <alignment horizontal="left" vertical="top"/>
    </xf>
    <xf numFmtId="0" fontId="3" fillId="0" borderId="0" xfId="0" applyFont="1" applyBorder="1" applyAlignment="1">
      <alignment horizontal="center" vertical="top"/>
    </xf>
    <xf numFmtId="2" fontId="2" fillId="0" borderId="0" xfId="0" applyNumberFormat="1" applyFont="1" applyBorder="1" applyAlignment="1">
      <alignment horizontal="center" vertical="top"/>
    </xf>
    <xf numFmtId="2" fontId="10" fillId="0" borderId="0" xfId="0" applyNumberFormat="1" applyFont="1" applyBorder="1" applyAlignment="1">
      <alignment horizontal="center" vertical="top"/>
    </xf>
    <xf numFmtId="0" fontId="3" fillId="0" borderId="0" xfId="0" applyFont="1" applyBorder="1" applyAlignment="1">
      <alignment horizontal="left" vertical="top" wrapText="1"/>
    </xf>
    <xf numFmtId="3" fontId="5" fillId="0" borderId="13" xfId="0" applyNumberFormat="1" applyFont="1" applyBorder="1" applyAlignment="1">
      <alignment horizontal="right" vertical="top"/>
    </xf>
    <xf numFmtId="0" fontId="1" fillId="0" borderId="10" xfId="0" applyFont="1" applyBorder="1" applyAlignment="1">
      <alignment horizontal="left" vertical="top"/>
    </xf>
    <xf numFmtId="3" fontId="5" fillId="0" borderId="0" xfId="0" applyNumberFormat="1" applyFont="1" applyBorder="1" applyAlignment="1">
      <alignment horizontal="right" vertical="top"/>
    </xf>
    <xf numFmtId="2" fontId="12" fillId="0" borderId="0" xfId="0" applyNumberFormat="1" applyFont="1" applyBorder="1" applyAlignment="1">
      <alignment horizontal="center" vertical="top"/>
    </xf>
    <xf numFmtId="164" fontId="11" fillId="0" borderId="0" xfId="0" applyNumberFormat="1" applyFont="1" applyBorder="1" applyAlignment="1">
      <alignment horizontal="right" vertical="top"/>
    </xf>
    <xf numFmtId="164" fontId="6" fillId="0" borderId="0" xfId="0" applyNumberFormat="1" applyFont="1" applyBorder="1" applyAlignment="1">
      <alignment horizontal="right" vertical="top"/>
    </xf>
    <xf numFmtId="3" fontId="1" fillId="0" borderId="0" xfId="0" applyNumberFormat="1" applyFont="1" applyBorder="1" applyAlignment="1">
      <alignment horizontal="right" vertical="top"/>
    </xf>
    <xf numFmtId="3" fontId="1" fillId="0" borderId="13" xfId="0" applyNumberFormat="1" applyFont="1" applyBorder="1" applyAlignment="1">
      <alignment horizontal="right" vertical="top"/>
    </xf>
    <xf numFmtId="2" fontId="3" fillId="0" borderId="0" xfId="0" applyNumberFormat="1" applyFont="1" applyBorder="1" applyAlignment="1">
      <alignment horizontal="center" vertical="top"/>
    </xf>
    <xf numFmtId="2" fontId="3" fillId="0" borderId="0" xfId="0" applyNumberFormat="1" applyFont="1" applyBorder="1" applyAlignment="1">
      <alignment horizontal="center" vertical="top" wrapText="1"/>
    </xf>
    <xf numFmtId="0" fontId="13" fillId="0" borderId="0" xfId="0" applyFont="1" applyBorder="1" applyAlignment="1">
      <alignment horizontal="center" vertical="top"/>
    </xf>
    <xf numFmtId="3" fontId="6" fillId="0" borderId="0" xfId="0" applyNumberFormat="1" applyFont="1" applyBorder="1" applyAlignment="1">
      <alignment horizontal="center" vertical="top"/>
    </xf>
    <xf numFmtId="49" fontId="4" fillId="0" borderId="12" xfId="0" applyNumberFormat="1" applyFont="1" applyFill="1" applyBorder="1" applyAlignment="1">
      <alignment horizontal="center" vertical="top"/>
    </xf>
    <xf numFmtId="0" fontId="1" fillId="0" borderId="12" xfId="0" applyFont="1" applyFill="1" applyBorder="1" applyAlignment="1">
      <alignment horizontal="left" vertical="top"/>
    </xf>
    <xf numFmtId="49" fontId="7" fillId="0" borderId="12" xfId="0" applyNumberFormat="1" applyFont="1" applyFill="1" applyBorder="1" applyAlignment="1">
      <alignment horizontal="left" vertical="top"/>
    </xf>
    <xf numFmtId="49" fontId="4" fillId="0" borderId="17" xfId="0" applyNumberFormat="1" applyFont="1" applyFill="1" applyBorder="1" applyAlignment="1">
      <alignment horizontal="center" vertical="top"/>
    </xf>
    <xf numFmtId="49" fontId="7" fillId="0" borderId="0" xfId="0" applyNumberFormat="1" applyFont="1" applyFill="1" applyBorder="1" applyAlignment="1">
      <alignment horizontal="left" vertical="top"/>
    </xf>
    <xf numFmtId="49" fontId="4" fillId="0" borderId="0" xfId="0" applyNumberFormat="1" applyFont="1" applyFill="1" applyBorder="1" applyAlignment="1">
      <alignment horizontal="center" vertical="top"/>
    </xf>
    <xf numFmtId="0" fontId="1" fillId="0" borderId="0" xfId="0" applyFont="1" applyFill="1" applyBorder="1" applyAlignment="1">
      <alignment horizontal="left" vertical="top"/>
    </xf>
    <xf numFmtId="3" fontId="3" fillId="0" borderId="12" xfId="0" applyNumberFormat="1" applyFont="1" applyFill="1" applyBorder="1" applyAlignment="1">
      <alignment horizontal="center" vertical="top"/>
    </xf>
    <xf numFmtId="3" fontId="3" fillId="0" borderId="0" xfId="0" applyNumberFormat="1" applyFont="1" applyFill="1" applyBorder="1" applyAlignment="1">
      <alignment horizontal="center" vertical="top"/>
    </xf>
    <xf numFmtId="3" fontId="3" fillId="0" borderId="11" xfId="0" applyNumberFormat="1" applyFont="1" applyFill="1" applyBorder="1" applyAlignment="1">
      <alignment horizontal="center" vertical="top"/>
    </xf>
    <xf numFmtId="4" fontId="1" fillId="0" borderId="0" xfId="0" applyNumberFormat="1" applyFont="1" applyFill="1" applyBorder="1" applyAlignment="1">
      <alignment horizontal="center" vertical="top"/>
    </xf>
    <xf numFmtId="4" fontId="14" fillId="0" borderId="0" xfId="0" applyNumberFormat="1" applyFont="1" applyFill="1" applyBorder="1" applyAlignment="1">
      <alignment horizontal="left" vertical="top"/>
    </xf>
    <xf numFmtId="3" fontId="3" fillId="0" borderId="17" xfId="0" applyNumberFormat="1" applyFont="1" applyFill="1" applyBorder="1" applyAlignment="1">
      <alignment horizontal="center" vertical="top"/>
    </xf>
    <xf numFmtId="3" fontId="3" fillId="0" borderId="10" xfId="0" applyNumberFormat="1" applyFont="1" applyFill="1" applyBorder="1" applyAlignment="1">
      <alignment horizontal="center" vertical="top"/>
    </xf>
    <xf numFmtId="3" fontId="3" fillId="0" borderId="14" xfId="0" applyNumberFormat="1" applyFont="1" applyFill="1" applyBorder="1" applyAlignment="1">
      <alignment horizontal="center" vertical="top"/>
    </xf>
    <xf numFmtId="4" fontId="1" fillId="0" borderId="10" xfId="0" applyNumberFormat="1" applyFont="1" applyFill="1" applyBorder="1" applyAlignment="1">
      <alignment horizontal="center" vertical="top"/>
    </xf>
    <xf numFmtId="0" fontId="1" fillId="0" borderId="10" xfId="0" applyFont="1" applyFill="1" applyBorder="1" applyAlignment="1">
      <alignment horizontal="left" vertical="top"/>
    </xf>
    <xf numFmtId="4" fontId="14" fillId="0" borderId="10" xfId="0" applyNumberFormat="1" applyFont="1" applyFill="1" applyBorder="1" applyAlignment="1">
      <alignment horizontal="left" vertical="top"/>
    </xf>
    <xf numFmtId="3" fontId="4" fillId="0" borderId="0" xfId="0" applyNumberFormat="1" applyFont="1" applyBorder="1" applyAlignment="1">
      <alignment horizontal="right" vertical="top"/>
    </xf>
    <xf numFmtId="4" fontId="3" fillId="0" borderId="0" xfId="0" applyNumberFormat="1" applyFont="1" applyFill="1" applyBorder="1" applyAlignment="1">
      <alignment horizontal="center" vertical="top"/>
    </xf>
    <xf numFmtId="0" fontId="3" fillId="0" borderId="0" xfId="0" applyFont="1" applyFill="1" applyBorder="1" applyAlignment="1">
      <alignment horizontal="left" vertical="top"/>
    </xf>
    <xf numFmtId="4" fontId="13" fillId="0" borderId="0" xfId="0" applyNumberFormat="1" applyFont="1" applyFill="1" applyBorder="1" applyAlignment="1">
      <alignment horizontal="left" vertical="top"/>
    </xf>
    <xf numFmtId="2" fontId="5" fillId="0" borderId="12" xfId="0" applyNumberFormat="1" applyFont="1" applyFill="1" applyBorder="1" applyAlignment="1">
      <alignment horizontal="right" vertical="top" wrapText="1"/>
    </xf>
    <xf numFmtId="0" fontId="5" fillId="0" borderId="0" xfId="0" applyFont="1" applyFill="1" applyBorder="1" applyAlignment="1">
      <alignment vertical="top" wrapText="1"/>
    </xf>
    <xf numFmtId="3" fontId="3" fillId="0" borderId="13" xfId="0" applyNumberFormat="1" applyFont="1" applyFill="1" applyBorder="1" applyAlignment="1">
      <alignment horizontal="center" vertical="top"/>
    </xf>
    <xf numFmtId="2" fontId="3" fillId="0" borderId="17" xfId="0" applyNumberFormat="1" applyFont="1" applyFill="1" applyBorder="1" applyAlignment="1">
      <alignment horizontal="right" vertical="top" wrapText="1"/>
    </xf>
    <xf numFmtId="0" fontId="3" fillId="0" borderId="10" xfId="0" applyFont="1" applyFill="1" applyBorder="1" applyAlignment="1">
      <alignment vertical="top" wrapText="1"/>
    </xf>
    <xf numFmtId="3" fontId="3" fillId="0" borderId="18" xfId="0" applyNumberFormat="1" applyFont="1" applyFill="1" applyBorder="1" applyAlignment="1">
      <alignment horizontal="center" vertical="top"/>
    </xf>
    <xf numFmtId="4" fontId="3" fillId="0" borderId="10" xfId="0" applyNumberFormat="1" applyFont="1" applyFill="1" applyBorder="1" applyAlignment="1">
      <alignment horizontal="center" vertical="top"/>
    </xf>
    <xf numFmtId="0" fontId="3" fillId="0" borderId="10" xfId="0" applyFont="1" applyFill="1" applyBorder="1" applyAlignment="1">
      <alignment horizontal="left" vertical="top"/>
    </xf>
    <xf numFmtId="4" fontId="13" fillId="0" borderId="10" xfId="0" applyNumberFormat="1" applyFont="1" applyFill="1" applyBorder="1" applyAlignment="1">
      <alignment horizontal="left" vertical="top"/>
    </xf>
    <xf numFmtId="3" fontId="2" fillId="0" borderId="11" xfId="0" applyNumberFormat="1" applyFont="1" applyFill="1" applyBorder="1" applyAlignment="1">
      <alignment horizontal="center" vertical="top"/>
    </xf>
    <xf numFmtId="2" fontId="5" fillId="0" borderId="17" xfId="0" applyNumberFormat="1" applyFont="1" applyFill="1" applyBorder="1" applyAlignment="1">
      <alignment horizontal="right" vertical="top" wrapText="1"/>
    </xf>
    <xf numFmtId="0" fontId="5" fillId="0" borderId="10" xfId="0" applyFont="1" applyFill="1" applyBorder="1" applyAlignment="1">
      <alignment vertical="top" wrapText="1"/>
    </xf>
    <xf numFmtId="2" fontId="3" fillId="0" borderId="12" xfId="0" applyNumberFormat="1" applyFont="1" applyFill="1" applyBorder="1" applyAlignment="1">
      <alignment horizontal="right" vertical="top" wrapText="1"/>
    </xf>
    <xf numFmtId="0" fontId="3" fillId="0" borderId="0" xfId="0" applyFont="1" applyFill="1" applyBorder="1" applyAlignment="1">
      <alignment vertical="top" wrapText="1"/>
    </xf>
    <xf numFmtId="0" fontId="5" fillId="0" borderId="0" xfId="0" applyFont="1" applyFill="1" applyBorder="1" applyAlignment="1">
      <alignment horizontal="left" vertical="top" wrapText="1"/>
    </xf>
    <xf numFmtId="0" fontId="4" fillId="0" borderId="10" xfId="0" applyFont="1" applyFill="1" applyBorder="1" applyAlignment="1">
      <alignment horizontal="left" vertical="top" wrapText="1"/>
    </xf>
    <xf numFmtId="0" fontId="3" fillId="0" borderId="10" xfId="0" applyFont="1" applyFill="1" applyBorder="1" applyAlignment="1">
      <alignment horizontal="left" vertical="top" wrapText="1"/>
    </xf>
    <xf numFmtId="0" fontId="5" fillId="0" borderId="10" xfId="0" applyFont="1" applyFill="1" applyBorder="1" applyAlignment="1">
      <alignment horizontal="left" vertical="top" wrapText="1"/>
    </xf>
    <xf numFmtId="49" fontId="2" fillId="0" borderId="0" xfId="0" applyNumberFormat="1" applyFont="1" applyFill="1" applyBorder="1" applyAlignment="1">
      <alignment horizontal="left" vertical="top"/>
    </xf>
    <xf numFmtId="49" fontId="7" fillId="0" borderId="10" xfId="0" applyNumberFormat="1" applyFont="1" applyFill="1" applyBorder="1" applyAlignment="1">
      <alignment horizontal="left" vertical="top"/>
    </xf>
    <xf numFmtId="2" fontId="5" fillId="0" borderId="21" xfId="0" applyNumberFormat="1" applyFont="1" applyFill="1" applyBorder="1" applyAlignment="1">
      <alignment horizontal="right" vertical="top" wrapText="1"/>
    </xf>
    <xf numFmtId="0" fontId="5" fillId="0" borderId="20" xfId="0" applyFont="1" applyFill="1" applyBorder="1" applyAlignment="1">
      <alignment vertical="top" wrapText="1"/>
    </xf>
    <xf numFmtId="3" fontId="3" fillId="0" borderId="21" xfId="0" applyNumberFormat="1" applyFont="1" applyFill="1" applyBorder="1" applyAlignment="1">
      <alignment horizontal="center" vertical="top"/>
    </xf>
    <xf numFmtId="3" fontId="3" fillId="0" borderId="20" xfId="0" applyNumberFormat="1" applyFont="1" applyFill="1" applyBorder="1" applyAlignment="1">
      <alignment horizontal="center" vertical="top"/>
    </xf>
    <xf numFmtId="3" fontId="3" fillId="0" borderId="22" xfId="0" applyNumberFormat="1" applyFont="1" applyFill="1" applyBorder="1" applyAlignment="1">
      <alignment horizontal="center" vertical="top"/>
    </xf>
    <xf numFmtId="4" fontId="1" fillId="0" borderId="20" xfId="0" applyNumberFormat="1" applyFont="1" applyFill="1" applyBorder="1" applyAlignment="1">
      <alignment horizontal="center" vertical="top"/>
    </xf>
    <xf numFmtId="0" fontId="1" fillId="0" borderId="20" xfId="0" applyFont="1" applyFill="1" applyBorder="1" applyAlignment="1">
      <alignment horizontal="left" vertical="top"/>
    </xf>
    <xf numFmtId="4" fontId="14" fillId="0" borderId="20" xfId="0" applyNumberFormat="1" applyFont="1" applyFill="1" applyBorder="1" applyAlignment="1">
      <alignment horizontal="left" vertical="top"/>
    </xf>
    <xf numFmtId="49" fontId="4" fillId="0" borderId="10" xfId="0" applyNumberFormat="1" applyFont="1" applyFill="1" applyBorder="1" applyAlignment="1">
      <alignment horizontal="center" vertical="top"/>
    </xf>
    <xf numFmtId="49" fontId="2" fillId="0" borderId="10" xfId="0" applyNumberFormat="1" applyFont="1" applyFill="1" applyBorder="1" applyAlignment="1">
      <alignment horizontal="left" vertical="top"/>
    </xf>
    <xf numFmtId="49" fontId="7" fillId="0" borderId="0" xfId="0" applyNumberFormat="1" applyFont="1" applyFill="1" applyBorder="1" applyAlignment="1">
      <alignment horizontal="center" vertical="top"/>
    </xf>
    <xf numFmtId="49" fontId="4" fillId="0" borderId="0" xfId="0" applyNumberFormat="1" applyFont="1" applyFill="1" applyBorder="1" applyAlignment="1">
      <alignment horizontal="left" vertical="top"/>
    </xf>
    <xf numFmtId="49" fontId="4" fillId="0" borderId="10" xfId="0" applyNumberFormat="1" applyFont="1" applyFill="1" applyBorder="1" applyAlignment="1">
      <alignment horizontal="left" vertical="top"/>
    </xf>
    <xf numFmtId="49" fontId="4" fillId="0" borderId="15" xfId="0" applyNumberFormat="1" applyFont="1" applyFill="1" applyBorder="1" applyAlignment="1">
      <alignment horizontal="center" vertical="top"/>
    </xf>
    <xf numFmtId="49" fontId="4" fillId="0" borderId="15" xfId="0" applyNumberFormat="1" applyFont="1" applyFill="1" applyBorder="1" applyAlignment="1">
      <alignment horizontal="left" vertical="top"/>
    </xf>
    <xf numFmtId="0" fontId="5" fillId="0" borderId="13" xfId="0" applyFont="1" applyFill="1" applyBorder="1" applyAlignment="1">
      <alignment vertical="top" wrapText="1"/>
    </xf>
    <xf numFmtId="0" fontId="5" fillId="0" borderId="18" xfId="0" applyFont="1" applyFill="1" applyBorder="1" applyAlignment="1">
      <alignment vertical="top" wrapText="1"/>
    </xf>
    <xf numFmtId="49" fontId="4" fillId="0" borderId="20" xfId="0" applyNumberFormat="1" applyFont="1" applyFill="1" applyBorder="1" applyAlignment="1">
      <alignment horizontal="center" vertical="top"/>
    </xf>
    <xf numFmtId="49" fontId="4" fillId="0" borderId="20" xfId="0" applyNumberFormat="1" applyFont="1" applyFill="1" applyBorder="1" applyAlignment="1">
      <alignment horizontal="left" vertical="top"/>
    </xf>
    <xf numFmtId="0" fontId="3" fillId="0" borderId="18" xfId="0" applyFont="1" applyFill="1" applyBorder="1" applyAlignment="1">
      <alignment horizontal="left" vertical="top" wrapText="1"/>
    </xf>
    <xf numFmtId="0" fontId="9" fillId="0" borderId="0" xfId="0" applyFont="1" applyFill="1" applyBorder="1" applyAlignment="1">
      <alignment horizontal="left" vertical="top" wrapText="1"/>
    </xf>
    <xf numFmtId="0" fontId="8" fillId="0" borderId="0" xfId="0" applyFont="1" applyFill="1" applyBorder="1" applyAlignment="1">
      <alignment horizontal="left" vertical="top" wrapText="1"/>
    </xf>
    <xf numFmtId="0" fontId="5" fillId="0" borderId="20" xfId="0" applyFont="1" applyFill="1" applyBorder="1" applyAlignment="1">
      <alignment horizontal="left" vertical="top" wrapText="1"/>
    </xf>
    <xf numFmtId="3" fontId="11" fillId="0" borderId="0" xfId="0" applyNumberFormat="1" applyFont="1" applyBorder="1" applyAlignment="1">
      <alignment horizontal="right" vertical="top"/>
    </xf>
    <xf numFmtId="49" fontId="2" fillId="0" borderId="16" xfId="0" applyNumberFormat="1" applyFont="1" applyFill="1" applyBorder="1" applyAlignment="1">
      <alignment horizontal="center" vertical="top"/>
    </xf>
    <xf numFmtId="0" fontId="3" fillId="0" borderId="15" xfId="0" applyFont="1" applyBorder="1" applyAlignment="1">
      <alignment horizontal="center" vertical="top" wrapText="1"/>
    </xf>
    <xf numFmtId="3" fontId="3" fillId="0" borderId="15" xfId="0" applyNumberFormat="1" applyFont="1" applyBorder="1" applyAlignment="1">
      <alignment horizontal="center" vertical="top"/>
    </xf>
    <xf numFmtId="3" fontId="3" fillId="0" borderId="19" xfId="0" applyNumberFormat="1" applyFont="1" applyBorder="1" applyAlignment="1">
      <alignment horizontal="center" vertical="top"/>
    </xf>
    <xf numFmtId="49" fontId="2" fillId="0" borderId="12" xfId="0" applyNumberFormat="1" applyFont="1" applyFill="1" applyBorder="1" applyAlignment="1">
      <alignment horizontal="center" vertical="top"/>
    </xf>
    <xf numFmtId="0" fontId="5" fillId="0" borderId="10" xfId="0" applyFont="1" applyBorder="1" applyAlignment="1">
      <alignment horizontal="left" vertical="top" wrapText="1"/>
    </xf>
    <xf numFmtId="3" fontId="5" fillId="0" borderId="10" xfId="0" applyNumberFormat="1" applyFont="1" applyBorder="1" applyAlignment="1">
      <alignment horizontal="right" vertical="top"/>
    </xf>
    <xf numFmtId="3" fontId="5" fillId="0" borderId="18" xfId="0" applyNumberFormat="1" applyFont="1" applyBorder="1" applyAlignment="1">
      <alignment horizontal="right" vertical="top"/>
    </xf>
    <xf numFmtId="3" fontId="43" fillId="0" borderId="0" xfId="0" applyNumberFormat="1" applyFont="1" applyFill="1" applyBorder="1" applyAlignment="1">
      <alignment horizontal="center" vertical="top"/>
    </xf>
    <xf numFmtId="4" fontId="42" fillId="0" borderId="0" xfId="0" applyNumberFormat="1" applyFont="1" applyFill="1" applyBorder="1" applyAlignment="1">
      <alignment horizontal="center" vertical="top"/>
    </xf>
    <xf numFmtId="0" fontId="42" fillId="0" borderId="0" xfId="0" applyFont="1" applyFill="1" applyBorder="1" applyAlignment="1">
      <alignment horizontal="left" vertical="top"/>
    </xf>
    <xf numFmtId="4" fontId="44" fillId="0" borderId="0" xfId="0" applyNumberFormat="1" applyFont="1" applyFill="1" applyBorder="1" applyAlignment="1">
      <alignment horizontal="left" vertical="top"/>
    </xf>
    <xf numFmtId="49" fontId="42" fillId="0" borderId="0" xfId="43" applyNumberFormat="1" applyFont="1" applyFill="1" applyBorder="1" applyAlignment="1">
      <alignment horizontal="center" vertical="center"/>
    </xf>
    <xf numFmtId="1" fontId="37" fillId="0" borderId="0" xfId="43" applyNumberFormat="1" applyFont="1" applyFill="1" applyBorder="1" applyAlignment="1">
      <alignment horizontal="center" vertical="center"/>
    </xf>
    <xf numFmtId="49" fontId="42" fillId="0" borderId="0" xfId="43" applyNumberFormat="1" applyFont="1" applyFill="1" applyBorder="1" applyAlignment="1">
      <alignment horizontal="center" vertical="center" wrapText="1"/>
    </xf>
    <xf numFmtId="1" fontId="37" fillId="0" borderId="0" xfId="43" applyNumberFormat="1" applyFont="1" applyFill="1" applyBorder="1" applyAlignment="1">
      <alignment horizontal="center" vertical="center" wrapText="1"/>
    </xf>
    <xf numFmtId="1" fontId="42" fillId="0" borderId="0" xfId="43" applyNumberFormat="1" applyFont="1" applyFill="1" applyBorder="1" applyAlignment="1">
      <alignment horizontal="center" vertical="center"/>
    </xf>
    <xf numFmtId="49" fontId="42" fillId="0" borderId="0" xfId="43" applyNumberFormat="1" applyFont="1" applyFill="1" applyBorder="1" applyAlignment="1">
      <alignment horizontal="center" wrapText="1"/>
    </xf>
    <xf numFmtId="1" fontId="37" fillId="0" borderId="0" xfId="43" applyNumberFormat="1" applyFont="1" applyFill="1" applyBorder="1" applyAlignment="1">
      <alignment horizontal="center" wrapText="1"/>
    </xf>
    <xf numFmtId="49" fontId="43" fillId="0" borderId="0" xfId="43" applyNumberFormat="1" applyFont="1" applyFill="1" applyBorder="1" applyAlignment="1">
      <alignment horizontal="left" vertical="center" wrapText="1"/>
    </xf>
    <xf numFmtId="49" fontId="43" fillId="0" borderId="0" xfId="43" applyNumberFormat="1" applyFont="1" applyFill="1" applyBorder="1" applyAlignment="1">
      <alignment horizontal="center" vertical="center" wrapText="1"/>
    </xf>
    <xf numFmtId="1" fontId="36" fillId="0" borderId="0" xfId="43" applyNumberFormat="1" applyFont="1" applyFill="1" applyBorder="1" applyAlignment="1">
      <alignment horizontal="center" vertical="center" wrapText="1"/>
    </xf>
    <xf numFmtId="3" fontId="43" fillId="0" borderId="10" xfId="0" applyNumberFormat="1" applyFont="1" applyFill="1" applyBorder="1" applyAlignment="1">
      <alignment horizontal="center" vertical="top"/>
    </xf>
    <xf numFmtId="4" fontId="42" fillId="0" borderId="10" xfId="0" applyNumberFormat="1" applyFont="1" applyFill="1" applyBorder="1" applyAlignment="1">
      <alignment horizontal="center" vertical="top"/>
    </xf>
    <xf numFmtId="0" fontId="42" fillId="0" borderId="10" xfId="0" applyFont="1" applyFill="1" applyBorder="1" applyAlignment="1">
      <alignment horizontal="left" vertical="top"/>
    </xf>
    <xf numFmtId="4" fontId="44" fillId="0" borderId="10" xfId="0" applyNumberFormat="1" applyFont="1" applyFill="1" applyBorder="1" applyAlignment="1">
      <alignment horizontal="left" vertical="top"/>
    </xf>
    <xf numFmtId="1" fontId="42" fillId="0" borderId="0" xfId="43" applyNumberFormat="1" applyFont="1" applyFill="1" applyBorder="1" applyAlignment="1">
      <alignment horizontal="center" vertical="center" wrapText="1"/>
    </xf>
    <xf numFmtId="49" fontId="37" fillId="0" borderId="0" xfId="0" applyNumberFormat="1" applyFont="1" applyFill="1" applyBorder="1" applyAlignment="1">
      <alignment horizontal="center" vertical="top"/>
    </xf>
    <xf numFmtId="49" fontId="37" fillId="0" borderId="0" xfId="0" applyNumberFormat="1" applyFont="1" applyFill="1" applyBorder="1" applyAlignment="1">
      <alignment horizontal="left" vertical="top"/>
    </xf>
    <xf numFmtId="0" fontId="3" fillId="0" borderId="13" xfId="0" applyFont="1" applyFill="1" applyBorder="1" applyAlignment="1">
      <alignment horizontal="left" vertical="top" wrapText="1"/>
    </xf>
    <xf numFmtId="2" fontId="3" fillId="0" borderId="0" xfId="0" applyNumberFormat="1" applyFont="1" applyFill="1" applyBorder="1" applyAlignment="1">
      <alignment horizontal="right" vertical="top" wrapText="1"/>
    </xf>
    <xf numFmtId="0" fontId="42" fillId="0" borderId="0" xfId="43" applyFont="1" applyFill="1" applyBorder="1" applyAlignment="1">
      <alignment horizontal="center" vertical="center" wrapText="1"/>
    </xf>
    <xf numFmtId="49" fontId="43" fillId="0" borderId="0" xfId="43" applyNumberFormat="1" applyFont="1" applyFill="1" applyBorder="1" applyAlignment="1">
      <alignment horizontal="left" wrapText="1"/>
    </xf>
    <xf numFmtId="49" fontId="43" fillId="0" borderId="0" xfId="43" applyNumberFormat="1" applyFont="1" applyFill="1" applyBorder="1" applyAlignment="1">
      <alignment horizontal="center" wrapText="1"/>
    </xf>
    <xf numFmtId="1" fontId="36" fillId="0" borderId="0" xfId="43" applyNumberFormat="1" applyFont="1" applyFill="1" applyBorder="1" applyAlignment="1">
      <alignment horizontal="center" wrapText="1"/>
    </xf>
    <xf numFmtId="2" fontId="42" fillId="0" borderId="0" xfId="0" applyNumberFormat="1" applyFont="1" applyFill="1" applyBorder="1" applyAlignment="1">
      <alignment horizontal="right" vertical="top" wrapText="1"/>
    </xf>
    <xf numFmtId="2" fontId="5" fillId="0" borderId="0" xfId="0" applyNumberFormat="1" applyFont="1" applyFill="1" applyBorder="1" applyAlignment="1">
      <alignment horizontal="right" vertical="top" wrapText="1"/>
    </xf>
    <xf numFmtId="3" fontId="3" fillId="0" borderId="19" xfId="0" applyNumberFormat="1" applyFont="1" applyFill="1" applyBorder="1" applyAlignment="1">
      <alignment horizontal="center" vertical="top"/>
    </xf>
    <xf numFmtId="49" fontId="41" fillId="0" borderId="10" xfId="43" applyNumberFormat="1" applyFont="1" applyFill="1" applyBorder="1" applyAlignment="1">
      <alignment horizontal="center" vertical="center" wrapText="1"/>
    </xf>
    <xf numFmtId="1" fontId="41" fillId="0" borderId="10" xfId="43" applyNumberFormat="1" applyFont="1" applyFill="1" applyBorder="1" applyAlignment="1">
      <alignment horizontal="center" vertical="center" wrapText="1"/>
    </xf>
    <xf numFmtId="49" fontId="42" fillId="0" borderId="10" xfId="43" applyNumberFormat="1" applyFont="1" applyFill="1" applyBorder="1" applyAlignment="1">
      <alignment horizontal="center" vertical="center" wrapText="1"/>
    </xf>
    <xf numFmtId="1" fontId="37" fillId="0" borderId="10" xfId="43" applyNumberFormat="1" applyFont="1" applyFill="1" applyBorder="1" applyAlignment="1">
      <alignment horizontal="center" vertical="center" wrapText="1"/>
    </xf>
    <xf numFmtId="1" fontId="37" fillId="0" borderId="10" xfId="43" applyNumberFormat="1" applyFont="1" applyFill="1" applyBorder="1" applyAlignment="1">
      <alignment horizontal="center" vertical="center"/>
    </xf>
    <xf numFmtId="49" fontId="42" fillId="0" borderId="10" xfId="43" applyNumberFormat="1" applyFont="1" applyFill="1" applyBorder="1" applyAlignment="1">
      <alignment horizontal="center" wrapText="1"/>
    </xf>
    <xf numFmtId="1" fontId="37" fillId="0" borderId="10" xfId="43" applyNumberFormat="1" applyFont="1" applyFill="1" applyBorder="1" applyAlignment="1">
      <alignment horizontal="center" wrapText="1"/>
    </xf>
    <xf numFmtId="49" fontId="42" fillId="0" borderId="10" xfId="43" applyNumberFormat="1" applyFont="1" applyFill="1" applyBorder="1" applyAlignment="1">
      <alignment horizontal="left" vertical="center" wrapText="1"/>
    </xf>
    <xf numFmtId="1" fontId="42" fillId="0" borderId="10" xfId="43" applyNumberFormat="1" applyFont="1" applyFill="1" applyBorder="1" applyAlignment="1">
      <alignment horizontal="center" vertical="center" wrapText="1"/>
    </xf>
    <xf numFmtId="0" fontId="42" fillId="0" borderId="10" xfId="43" applyFont="1" applyFill="1" applyBorder="1" applyAlignment="1">
      <alignment horizontal="center" vertical="center" wrapText="1"/>
    </xf>
    <xf numFmtId="1" fontId="42" fillId="0" borderId="10" xfId="43" applyNumberFormat="1" applyFont="1" applyFill="1" applyBorder="1" applyAlignment="1">
      <alignment horizontal="center" vertical="center"/>
    </xf>
    <xf numFmtId="0" fontId="5" fillId="0" borderId="13" xfId="0" applyFont="1" applyFill="1" applyBorder="1" applyAlignment="1">
      <alignment horizontal="left" vertical="top" wrapText="1"/>
    </xf>
    <xf numFmtId="0" fontId="9" fillId="0" borderId="13" xfId="0" applyFont="1" applyFill="1" applyBorder="1" applyAlignment="1">
      <alignment horizontal="left" vertical="top" wrapText="1"/>
    </xf>
    <xf numFmtId="0" fontId="41" fillId="0" borderId="18" xfId="43" applyNumberFormat="1" applyFont="1" applyFill="1" applyBorder="1" applyAlignment="1">
      <alignment horizontal="left" vertical="center" wrapText="1"/>
    </xf>
    <xf numFmtId="0" fontId="42" fillId="0" borderId="13" xfId="43" applyNumberFormat="1" applyFont="1" applyFill="1" applyBorder="1" applyAlignment="1">
      <alignment horizontal="left" vertical="center" wrapText="1"/>
    </xf>
    <xf numFmtId="0" fontId="37" fillId="0" borderId="18" xfId="43" applyNumberFormat="1" applyFont="1" applyFill="1" applyBorder="1" applyAlignment="1">
      <alignment horizontal="left" vertical="center" wrapText="1"/>
    </xf>
    <xf numFmtId="0" fontId="42" fillId="0" borderId="13" xfId="43" applyFont="1" applyFill="1" applyBorder="1" applyAlignment="1">
      <alignment vertical="center" wrapText="1"/>
    </xf>
    <xf numFmtId="0" fontId="42" fillId="0" borderId="18" xfId="43" applyFont="1" applyFill="1" applyBorder="1" applyAlignment="1">
      <alignment vertical="center" wrapText="1"/>
    </xf>
    <xf numFmtId="0" fontId="36" fillId="0" borderId="13" xfId="43" applyNumberFormat="1" applyFont="1" applyFill="1" applyBorder="1" applyAlignment="1">
      <alignment horizontal="left" vertical="center" wrapText="1"/>
    </xf>
    <xf numFmtId="0" fontId="37" fillId="0" borderId="13" xfId="43" applyFont="1" applyFill="1" applyBorder="1" applyAlignment="1">
      <alignment vertical="center" wrapText="1"/>
    </xf>
    <xf numFmtId="0" fontId="42" fillId="0" borderId="13" xfId="43" applyFont="1" applyFill="1" applyBorder="1" applyAlignment="1">
      <alignment vertical="center"/>
    </xf>
    <xf numFmtId="0" fontId="42" fillId="0" borderId="18" xfId="43" applyFont="1" applyFill="1" applyBorder="1" applyAlignment="1">
      <alignment vertical="center"/>
    </xf>
    <xf numFmtId="0" fontId="37" fillId="0" borderId="18" xfId="43" applyFont="1" applyFill="1" applyBorder="1" applyAlignment="1">
      <alignment vertical="center" wrapText="1"/>
    </xf>
    <xf numFmtId="0" fontId="42" fillId="0" borderId="13" xfId="43" applyFont="1" applyFill="1" applyBorder="1" applyAlignment="1">
      <alignment horizontal="left" vertical="center" wrapText="1"/>
    </xf>
    <xf numFmtId="0" fontId="42" fillId="0" borderId="18" xfId="43" applyFont="1" applyFill="1" applyBorder="1" applyAlignment="1">
      <alignment horizontal="left" vertical="center" wrapText="1"/>
    </xf>
    <xf numFmtId="0" fontId="36" fillId="0" borderId="13" xfId="43" applyNumberFormat="1" applyFont="1" applyFill="1" applyBorder="1" applyAlignment="1">
      <alignment horizontal="left" wrapText="1"/>
    </xf>
    <xf numFmtId="0" fontId="37" fillId="0" borderId="18" xfId="43" applyNumberFormat="1" applyFont="1" applyFill="1" applyBorder="1" applyAlignment="1">
      <alignment horizontal="left" wrapText="1"/>
    </xf>
    <xf numFmtId="0" fontId="42" fillId="0" borderId="18" xfId="43" applyNumberFormat="1" applyFont="1" applyFill="1" applyBorder="1" applyAlignment="1">
      <alignment horizontal="left" vertical="center" wrapText="1"/>
    </xf>
    <xf numFmtId="0" fontId="42" fillId="0" borderId="13" xfId="0" applyFont="1" applyFill="1" applyBorder="1" applyAlignment="1">
      <alignment horizontal="left" vertical="top" wrapText="1"/>
    </xf>
    <xf numFmtId="0" fontId="3" fillId="0" borderId="13" xfId="0" applyFont="1" applyFill="1" applyBorder="1" applyAlignment="1">
      <alignment vertical="top" wrapText="1"/>
    </xf>
    <xf numFmtId="0" fontId="40" fillId="0" borderId="18" xfId="43" applyNumberFormat="1" applyFont="1" applyFill="1" applyBorder="1" applyAlignment="1">
      <alignment horizontal="left" vertical="center" wrapText="1"/>
    </xf>
    <xf numFmtId="0" fontId="42" fillId="0" borderId="13" xfId="43" applyFont="1" applyFill="1" applyBorder="1" applyAlignment="1">
      <alignment horizontal="left" wrapText="1"/>
    </xf>
    <xf numFmtId="0" fontId="42" fillId="0" borderId="18" xfId="43" applyFont="1" applyFill="1" applyBorder="1" applyAlignment="1">
      <alignment horizontal="left" wrapText="1"/>
    </xf>
    <xf numFmtId="0" fontId="43" fillId="0" borderId="13" xfId="43" applyFont="1" applyFill="1" applyBorder="1" applyAlignment="1">
      <alignment horizontal="left" wrapText="1"/>
    </xf>
    <xf numFmtId="0" fontId="43" fillId="0" borderId="13" xfId="43" applyFont="1" applyFill="1" applyBorder="1" applyAlignment="1">
      <alignment horizontal="left" vertical="center" wrapText="1"/>
    </xf>
    <xf numFmtId="0" fontId="42" fillId="0" borderId="18" xfId="43" applyFont="1" applyFill="1" applyBorder="1" applyAlignment="1">
      <alignment horizontal="left" vertical="center"/>
    </xf>
    <xf numFmtId="0" fontId="42" fillId="0" borderId="13" xfId="0" applyFont="1" applyFill="1" applyBorder="1" applyAlignment="1">
      <alignment vertical="top" wrapText="1"/>
    </xf>
    <xf numFmtId="3" fontId="43" fillId="0" borderId="13" xfId="0" applyNumberFormat="1" applyFont="1" applyFill="1" applyBorder="1" applyAlignment="1">
      <alignment horizontal="center" vertical="top"/>
    </xf>
    <xf numFmtId="3" fontId="43" fillId="0" borderId="18" xfId="0" applyNumberFormat="1" applyFont="1" applyFill="1" applyBorder="1" applyAlignment="1">
      <alignment horizontal="center" vertical="top"/>
    </xf>
    <xf numFmtId="3" fontId="36" fillId="0" borderId="18" xfId="0" applyNumberFormat="1" applyFont="1" applyFill="1" applyBorder="1" applyAlignment="1">
      <alignment horizontal="center" vertical="top"/>
    </xf>
    <xf numFmtId="49" fontId="42" fillId="0" borderId="20" xfId="43" applyNumberFormat="1" applyFont="1" applyFill="1" applyBorder="1" applyAlignment="1">
      <alignment horizontal="center" vertical="center" wrapText="1"/>
    </xf>
    <xf numFmtId="0" fontId="42" fillId="0" borderId="30" xfId="43" applyNumberFormat="1" applyFont="1" applyFill="1" applyBorder="1" applyAlignment="1">
      <alignment horizontal="left" vertical="center" wrapText="1"/>
    </xf>
    <xf numFmtId="1" fontId="42" fillId="0" borderId="20" xfId="43" applyNumberFormat="1" applyFont="1" applyFill="1" applyBorder="1" applyAlignment="1">
      <alignment horizontal="center" vertical="center" wrapText="1"/>
    </xf>
    <xf numFmtId="0" fontId="42" fillId="0" borderId="30" xfId="43" applyFont="1" applyFill="1" applyBorder="1" applyAlignment="1">
      <alignment horizontal="left" vertical="center" wrapText="1"/>
    </xf>
    <xf numFmtId="3" fontId="43" fillId="0" borderId="20" xfId="0" applyNumberFormat="1" applyFont="1" applyFill="1" applyBorder="1" applyAlignment="1">
      <alignment horizontal="center" vertical="top"/>
    </xf>
    <xf numFmtId="3" fontId="43" fillId="0" borderId="30" xfId="0" applyNumberFormat="1" applyFont="1" applyFill="1" applyBorder="1" applyAlignment="1">
      <alignment horizontal="center" vertical="top"/>
    </xf>
    <xf numFmtId="4" fontId="42" fillId="0" borderId="20" xfId="0" applyNumberFormat="1" applyFont="1" applyFill="1" applyBorder="1" applyAlignment="1">
      <alignment horizontal="center" vertical="top"/>
    </xf>
    <xf numFmtId="0" fontId="42" fillId="0" borderId="20" xfId="0" applyFont="1" applyFill="1" applyBorder="1" applyAlignment="1">
      <alignment horizontal="left" vertical="top"/>
    </xf>
    <xf numFmtId="4" fontId="44" fillId="0" borderId="20" xfId="0" applyNumberFormat="1" applyFont="1" applyFill="1" applyBorder="1" applyAlignment="1">
      <alignment horizontal="left" vertical="top"/>
    </xf>
    <xf numFmtId="49" fontId="7" fillId="0" borderId="23" xfId="0" applyNumberFormat="1" applyFont="1" applyFill="1" applyBorder="1" applyAlignment="1">
      <alignment horizontal="left" vertical="top"/>
    </xf>
    <xf numFmtId="0" fontId="5" fillId="0" borderId="24" xfId="0" applyFont="1" applyBorder="1" applyAlignment="1">
      <alignment horizontal="left" vertical="top" wrapText="1"/>
    </xf>
    <xf numFmtId="3" fontId="5" fillId="0" borderId="24" xfId="0" applyNumberFormat="1" applyFont="1" applyBorder="1" applyAlignment="1">
      <alignment horizontal="right" vertical="top"/>
    </xf>
    <xf numFmtId="3" fontId="10" fillId="0" borderId="25" xfId="0" applyNumberFormat="1" applyFont="1" applyBorder="1" applyAlignment="1">
      <alignment horizontal="right" vertical="top"/>
    </xf>
    <xf numFmtId="49" fontId="4" fillId="0" borderId="31" xfId="0" applyNumberFormat="1" applyFont="1" applyFill="1" applyBorder="1" applyAlignment="1">
      <alignment horizontal="center" vertical="top"/>
    </xf>
    <xf numFmtId="3" fontId="10" fillId="0" borderId="32" xfId="0" applyNumberFormat="1" applyFont="1" applyBorder="1" applyAlignment="1">
      <alignment horizontal="right" vertical="top"/>
    </xf>
    <xf numFmtId="49" fontId="4" fillId="0" borderId="33" xfId="0" applyNumberFormat="1" applyFont="1" applyFill="1" applyBorder="1" applyAlignment="1">
      <alignment horizontal="center" vertical="top"/>
    </xf>
    <xf numFmtId="0" fontId="5" fillId="0" borderId="26" xfId="0" applyFont="1" applyBorder="1" applyAlignment="1">
      <alignment horizontal="left" vertical="top" wrapText="1"/>
    </xf>
    <xf numFmtId="164" fontId="11" fillId="0" borderId="26" xfId="0" applyNumberFormat="1" applyFont="1" applyBorder="1" applyAlignment="1">
      <alignment horizontal="right" vertical="top"/>
    </xf>
    <xf numFmtId="164" fontId="6" fillId="0" borderId="34" xfId="0" applyNumberFormat="1" applyFont="1" applyBorder="1" applyAlignment="1">
      <alignment horizontal="right" vertical="top"/>
    </xf>
    <xf numFmtId="0" fontId="0" fillId="0" borderId="16" xfId="0" applyFont="1" applyFill="1" applyBorder="1" applyAlignment="1">
      <alignment horizontal="left" vertical="top"/>
    </xf>
    <xf numFmtId="0" fontId="1" fillId="0" borderId="15" xfId="0" applyFont="1" applyBorder="1" applyAlignment="1">
      <alignment horizontal="left" vertical="top"/>
    </xf>
    <xf numFmtId="3" fontId="11" fillId="0" borderId="15" xfId="0" applyNumberFormat="1" applyFont="1" applyBorder="1" applyAlignment="1">
      <alignment horizontal="right" vertical="top"/>
    </xf>
    <xf numFmtId="3" fontId="35" fillId="0" borderId="19" xfId="0" applyNumberFormat="1" applyFont="1" applyBorder="1" applyAlignment="1">
      <alignment horizontal="right" vertical="top"/>
    </xf>
    <xf numFmtId="0" fontId="0" fillId="0" borderId="17" xfId="0" applyFont="1" applyFill="1" applyBorder="1" applyAlignment="1">
      <alignment horizontal="left" vertical="top"/>
    </xf>
    <xf numFmtId="3" fontId="11" fillId="0" borderId="10" xfId="0" applyNumberFormat="1" applyFont="1" applyBorder="1" applyAlignment="1">
      <alignment horizontal="right" vertical="top"/>
    </xf>
    <xf numFmtId="3" fontId="35" fillId="0" borderId="18" xfId="0" applyNumberFormat="1" applyFont="1" applyBorder="1" applyAlignment="1">
      <alignment horizontal="right" vertical="top"/>
    </xf>
    <xf numFmtId="0" fontId="3" fillId="0" borderId="15" xfId="0" applyFont="1" applyBorder="1" applyAlignment="1">
      <alignment horizontal="left" vertical="top" wrapText="1"/>
    </xf>
    <xf numFmtId="3" fontId="5" fillId="0" borderId="15" xfId="0" applyNumberFormat="1" applyFont="1" applyBorder="1" applyAlignment="1">
      <alignment horizontal="right" vertical="top"/>
    </xf>
    <xf numFmtId="3" fontId="1" fillId="0" borderId="19" xfId="0" applyNumberFormat="1" applyFont="1" applyBorder="1" applyAlignment="1">
      <alignment horizontal="right" vertical="top"/>
    </xf>
    <xf numFmtId="3" fontId="6" fillId="0" borderId="13" xfId="0" applyNumberFormat="1" applyFont="1" applyBorder="1" applyAlignment="1">
      <alignment horizontal="right" vertical="top"/>
    </xf>
    <xf numFmtId="164" fontId="11" fillId="0" borderId="0" xfId="0" applyNumberFormat="1" applyFont="1" applyBorder="1" applyAlignment="1">
      <alignment horizontal="center" vertical="top"/>
    </xf>
    <xf numFmtId="0" fontId="6" fillId="0" borderId="27" xfId="0" applyFont="1" applyBorder="1" applyAlignment="1">
      <alignment horizontal="left" vertical="top" wrapText="1"/>
    </xf>
    <xf numFmtId="0" fontId="6" fillId="0" borderId="28" xfId="0" applyFont="1" applyBorder="1" applyAlignment="1">
      <alignment horizontal="left" vertical="top" wrapText="1"/>
    </xf>
    <xf numFmtId="0" fontId="6" fillId="0" borderId="29" xfId="0" applyFont="1" applyBorder="1" applyAlignment="1">
      <alignment horizontal="left" vertical="top" wrapText="1"/>
    </xf>
    <xf numFmtId="0" fontId="15" fillId="0" borderId="0" xfId="0" applyFont="1" applyBorder="1" applyAlignment="1">
      <alignment horizontal="center" vertical="top" wrapText="1"/>
    </xf>
    <xf numFmtId="0" fontId="16" fillId="0" borderId="0" xfId="0" applyFont="1" applyBorder="1" applyAlignment="1">
      <alignment horizontal="center" vertical="top" wrapText="1"/>
    </xf>
    <xf numFmtId="0" fontId="34" fillId="0" borderId="0" xfId="0" applyFont="1" applyBorder="1" applyAlignment="1">
      <alignment horizontal="center" vertical="top" wrapText="1"/>
    </xf>
    <xf numFmtId="0" fontId="6" fillId="0" borderId="27" xfId="0" applyFont="1" applyFill="1" applyBorder="1" applyAlignment="1">
      <alignment horizontal="left" vertical="top" wrapText="1"/>
    </xf>
    <xf numFmtId="0" fontId="6" fillId="0" borderId="28" xfId="0" applyFont="1" applyFill="1" applyBorder="1" applyAlignment="1">
      <alignment horizontal="left" vertical="top" wrapText="1"/>
    </xf>
    <xf numFmtId="0" fontId="6" fillId="0" borderId="29" xfId="0" applyFont="1" applyFill="1" applyBorder="1" applyAlignment="1">
      <alignment horizontal="left" vertical="top" wrapText="1"/>
    </xf>
  </cellXfs>
  <cellStyles count="45">
    <cellStyle name="20% - 1. jelölőszín" xfId="1" builtinId="30" customBuiltin="1"/>
    <cellStyle name="20% - 2. jelölőszín" xfId="2" builtinId="34" customBuiltin="1"/>
    <cellStyle name="20% - 3. jelölőszín" xfId="3" builtinId="38" customBuiltin="1"/>
    <cellStyle name="20% - 4. jelölőszín" xfId="4" builtinId="42" customBuiltin="1"/>
    <cellStyle name="20% - 5. jelölőszín" xfId="5" builtinId="46" customBuiltin="1"/>
    <cellStyle name="20% - 6. jelölőszín" xfId="6" builtinId="50" customBuiltin="1"/>
    <cellStyle name="40% - 1. jelölőszín" xfId="7" builtinId="31" customBuiltin="1"/>
    <cellStyle name="40% - 2. jelölőszín" xfId="8" builtinId="35" customBuiltin="1"/>
    <cellStyle name="40% - 3. jelölőszín" xfId="9" builtinId="39" customBuiltin="1"/>
    <cellStyle name="40% - 4. jelölőszín" xfId="10" builtinId="43" customBuiltin="1"/>
    <cellStyle name="40% - 5. jelölőszín" xfId="11" builtinId="47" customBuiltin="1"/>
    <cellStyle name="40% - 6. jelölőszín" xfId="12" builtinId="51" customBuiltin="1"/>
    <cellStyle name="60% - 1. jelölőszín" xfId="13" builtinId="32" customBuiltin="1"/>
    <cellStyle name="60% - 2. jelölőszín" xfId="14" builtinId="36" customBuiltin="1"/>
    <cellStyle name="60% - 3. jelölőszín" xfId="15" builtinId="40" customBuiltin="1"/>
    <cellStyle name="60% - 4. jelölőszín" xfId="16" builtinId="44" customBuiltin="1"/>
    <cellStyle name="60% - 5. jelölőszín" xfId="17" builtinId="48" customBuiltin="1"/>
    <cellStyle name="60% - 6. jelölőszín" xfId="18" builtinId="52" customBuiltin="1"/>
    <cellStyle name="Bevitel" xfId="19" builtinId="20" customBuiltin="1"/>
    <cellStyle name="Cím" xfId="20" builtinId="15" customBuiltin="1"/>
    <cellStyle name="Címsor 1" xfId="21" builtinId="16" customBuiltin="1"/>
    <cellStyle name="Címsor 2" xfId="22" builtinId="17" customBuiltin="1"/>
    <cellStyle name="Címsor 3" xfId="23" builtinId="18" customBuiltin="1"/>
    <cellStyle name="Címsor 4" xfId="24" builtinId="19" customBuiltin="1"/>
    <cellStyle name="Ellenőrzőcella" xfId="25" builtinId="23" customBuiltin="1"/>
    <cellStyle name="Ezres 2" xfId="26"/>
    <cellStyle name="Figyelmeztetés" xfId="27" builtinId="11" customBuiltin="1"/>
    <cellStyle name="Hivatkozott cella" xfId="28" builtinId="24" customBuiltin="1"/>
    <cellStyle name="Jegyzet" xfId="29" builtinId="10" customBuiltin="1"/>
    <cellStyle name="Jelölőszín (1)" xfId="30"/>
    <cellStyle name="Jelölőszín (2)" xfId="31"/>
    <cellStyle name="Jelölőszín (3)" xfId="32"/>
    <cellStyle name="Jelölőszín (4)" xfId="33"/>
    <cellStyle name="Jelölőszín (5)" xfId="34"/>
    <cellStyle name="Jelölőszín (6)" xfId="35"/>
    <cellStyle name="Jó" xfId="36" builtinId="26" customBuiltin="1"/>
    <cellStyle name="Kimenet" xfId="37" builtinId="21" customBuiltin="1"/>
    <cellStyle name="Magyarázó szöveg" xfId="38" builtinId="53" customBuiltin="1"/>
    <cellStyle name="Normál" xfId="0" builtinId="0"/>
    <cellStyle name="Normál 2" xfId="44"/>
    <cellStyle name="Normál 3" xfId="43"/>
    <cellStyle name="Összesen" xfId="39" builtinId="25" customBuiltin="1"/>
    <cellStyle name="Rossz" xfId="40" builtinId="27" customBuiltin="1"/>
    <cellStyle name="Semleges" xfId="41" builtinId="28" customBuiltin="1"/>
    <cellStyle name="Számítás" xfId="42" builtinId="22"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tabSelected="1" workbookViewId="0">
      <selection activeCell="D33" sqref="D33"/>
    </sheetView>
  </sheetViews>
  <sheetFormatPr defaultColWidth="8.88671875" defaultRowHeight="13.8" x14ac:dyDescent="0.25"/>
  <cols>
    <col min="1" max="1" width="4.6640625" style="25" customWidth="1"/>
    <col min="2" max="2" width="36.88671875" style="2" customWidth="1"/>
    <col min="3" max="4" width="13.33203125" style="10" customWidth="1"/>
    <col min="5" max="5" width="15.44140625" style="14" customWidth="1"/>
    <col min="6" max="7" width="12.6640625" style="16" customWidth="1"/>
    <col min="8" max="8" width="8.88671875" style="6" customWidth="1"/>
    <col min="9" max="16384" width="8.88671875" style="3"/>
  </cols>
  <sheetData>
    <row r="1" spans="1:12" ht="18" x14ac:dyDescent="0.25">
      <c r="A1" s="198" t="s">
        <v>344</v>
      </c>
      <c r="B1" s="198"/>
      <c r="C1" s="198"/>
      <c r="D1" s="198"/>
      <c r="E1" s="198"/>
    </row>
    <row r="2" spans="1:12" ht="18" x14ac:dyDescent="0.25">
      <c r="A2" s="198" t="s">
        <v>279</v>
      </c>
      <c r="B2" s="198"/>
      <c r="C2" s="198"/>
      <c r="D2" s="198"/>
      <c r="E2" s="198"/>
    </row>
    <row r="3" spans="1:12" ht="36.75" customHeight="1" x14ac:dyDescent="0.25">
      <c r="A3" s="200" t="s">
        <v>280</v>
      </c>
      <c r="B3" s="198"/>
      <c r="C3" s="198"/>
      <c r="D3" s="198"/>
      <c r="E3" s="198"/>
    </row>
    <row r="4" spans="1:12" ht="34.65" customHeight="1" thickBot="1" x14ac:dyDescent="0.3">
      <c r="A4" s="199" t="s">
        <v>281</v>
      </c>
      <c r="B4" s="199"/>
      <c r="C4" s="199"/>
      <c r="D4" s="199"/>
      <c r="E4" s="199"/>
    </row>
    <row r="5" spans="1:12" s="1" customFormat="1" ht="9.6" customHeight="1" thickBot="1" x14ac:dyDescent="0.3">
      <c r="A5" s="195"/>
      <c r="B5" s="196"/>
      <c r="C5" s="196"/>
      <c r="D5" s="196"/>
      <c r="E5" s="197"/>
      <c r="F5" s="16"/>
      <c r="G5" s="16"/>
      <c r="H5" s="5"/>
    </row>
    <row r="6" spans="1:12" x14ac:dyDescent="0.25">
      <c r="F6" s="17"/>
    </row>
    <row r="7" spans="1:12" s="4" customFormat="1" x14ac:dyDescent="0.25">
      <c r="A7" s="86" t="s">
        <v>36</v>
      </c>
      <c r="B7" s="87" t="s">
        <v>37</v>
      </c>
      <c r="C7" s="88" t="s">
        <v>42</v>
      </c>
      <c r="D7" s="88" t="s">
        <v>43</v>
      </c>
      <c r="E7" s="89" t="s">
        <v>44</v>
      </c>
      <c r="F7" s="17"/>
      <c r="G7" s="16"/>
      <c r="H7" s="5"/>
    </row>
    <row r="8" spans="1:12" s="1" customFormat="1" x14ac:dyDescent="0.25">
      <c r="A8" s="90"/>
      <c r="B8" s="7"/>
      <c r="C8" s="10"/>
      <c r="D8" s="10"/>
      <c r="E8" s="15"/>
      <c r="F8" s="17"/>
      <c r="G8" s="16"/>
      <c r="H8" s="5"/>
    </row>
    <row r="9" spans="1:12" s="1" customFormat="1" ht="18" x14ac:dyDescent="0.25">
      <c r="A9" s="22" t="s">
        <v>0</v>
      </c>
      <c r="B9" s="7"/>
      <c r="C9" s="10"/>
      <c r="D9" s="10"/>
      <c r="E9" s="15"/>
      <c r="F9" s="17"/>
      <c r="G9" s="16"/>
      <c r="H9" s="5"/>
    </row>
    <row r="10" spans="1:12" s="1" customFormat="1" x14ac:dyDescent="0.25">
      <c r="A10" s="183" t="s">
        <v>278</v>
      </c>
      <c r="B10" s="190"/>
      <c r="C10" s="191"/>
      <c r="D10" s="191"/>
      <c r="E10" s="192"/>
      <c r="F10" s="17"/>
      <c r="G10" s="16"/>
      <c r="H10" s="5"/>
    </row>
    <row r="11" spans="1:12" s="1" customFormat="1" x14ac:dyDescent="0.25">
      <c r="A11" s="20" t="s">
        <v>45</v>
      </c>
      <c r="B11" s="2" t="str">
        <f>Építészet!C6</f>
        <v>Bontás, építőanyagok újrahasznosítása</v>
      </c>
      <c r="C11" s="10">
        <f>Építészet!H8</f>
        <v>0</v>
      </c>
      <c r="D11" s="10">
        <f>Építészet!I8</f>
        <v>0</v>
      </c>
      <c r="E11" s="8">
        <f>Építészet!J8</f>
        <v>0</v>
      </c>
      <c r="F11" s="16"/>
      <c r="G11" s="18"/>
    </row>
    <row r="12" spans="1:12" x14ac:dyDescent="0.25">
      <c r="A12" s="20" t="s">
        <v>49</v>
      </c>
      <c r="B12" s="2" t="str">
        <f>Építészet!C10</f>
        <v>Költségtérítések</v>
      </c>
      <c r="C12" s="10">
        <f>Építészet!H13</f>
        <v>0</v>
      </c>
      <c r="D12" s="10">
        <f>Építészet!I13</f>
        <v>0</v>
      </c>
      <c r="E12" s="8">
        <f>Építészet!J13</f>
        <v>0</v>
      </c>
      <c r="G12" s="18"/>
      <c r="J12" s="1"/>
      <c r="K12" s="1"/>
      <c r="L12" s="1"/>
    </row>
    <row r="13" spans="1:12" x14ac:dyDescent="0.25">
      <c r="A13" s="20" t="s">
        <v>51</v>
      </c>
      <c r="B13" s="2" t="str">
        <f>Építészet!C15</f>
        <v>Falazás és egyéb kőműves munkák</v>
      </c>
      <c r="C13" s="10">
        <f>Építészet!H17</f>
        <v>0</v>
      </c>
      <c r="D13" s="10">
        <f>Építészet!I17</f>
        <v>0</v>
      </c>
      <c r="E13" s="8">
        <f>Építészet!J17</f>
        <v>0</v>
      </c>
      <c r="G13" s="18"/>
      <c r="J13" s="1"/>
      <c r="K13" s="1"/>
      <c r="L13" s="1"/>
    </row>
    <row r="14" spans="1:12" x14ac:dyDescent="0.25">
      <c r="A14" s="20" t="s">
        <v>53</v>
      </c>
      <c r="B14" s="2" t="str">
        <f>Építészet!C19</f>
        <v>Vakolás és rabicolás</v>
      </c>
      <c r="C14" s="10">
        <f>Építészet!H22</f>
        <v>0</v>
      </c>
      <c r="D14" s="10">
        <f>Építészet!I22</f>
        <v>0</v>
      </c>
      <c r="E14" s="8">
        <f>Építészet!J22</f>
        <v>0</v>
      </c>
      <c r="G14" s="18"/>
      <c r="J14" s="1"/>
      <c r="K14" s="1"/>
      <c r="L14" s="1"/>
    </row>
    <row r="15" spans="1:12" x14ac:dyDescent="0.25">
      <c r="A15" s="20" t="s">
        <v>54</v>
      </c>
      <c r="B15" s="2" t="str">
        <f>Építészet!C24</f>
        <v>Szárazépítés</v>
      </c>
      <c r="C15" s="10">
        <f>Építészet!H32</f>
        <v>0</v>
      </c>
      <c r="D15" s="10">
        <f>Építészet!I32</f>
        <v>0</v>
      </c>
      <c r="E15" s="8">
        <f>Építészet!J32</f>
        <v>0</v>
      </c>
      <c r="G15" s="18"/>
      <c r="J15" s="1"/>
      <c r="K15" s="1"/>
      <c r="L15" s="1"/>
    </row>
    <row r="16" spans="1:12" ht="27.6" x14ac:dyDescent="0.25">
      <c r="A16" s="20" t="s">
        <v>55</v>
      </c>
      <c r="B16" s="2" t="str">
        <f>Építészet!C34</f>
        <v>Aljzatkészítés, hideg- és melegburkolatok készítése</v>
      </c>
      <c r="C16" s="10">
        <f>Építészet!H48</f>
        <v>0</v>
      </c>
      <c r="D16" s="10">
        <f>Építészet!I48</f>
        <v>0</v>
      </c>
      <c r="E16" s="8">
        <f>Építészet!J48</f>
        <v>0</v>
      </c>
      <c r="G16" s="18"/>
      <c r="J16" s="1"/>
      <c r="K16" s="1"/>
      <c r="L16" s="1"/>
    </row>
    <row r="17" spans="1:12" x14ac:dyDescent="0.25">
      <c r="A17" s="20" t="s">
        <v>56</v>
      </c>
      <c r="B17" s="2" t="str">
        <f>Építészet!C50</f>
        <v>Asztalosszerkezetek elhelyezése</v>
      </c>
      <c r="C17" s="10">
        <f>Építészet!H55</f>
        <v>0</v>
      </c>
      <c r="D17" s="10">
        <f>Építészet!I55</f>
        <v>0</v>
      </c>
      <c r="E17" s="8">
        <f>Építészet!J55</f>
        <v>0</v>
      </c>
      <c r="G17" s="18"/>
      <c r="J17" s="1"/>
      <c r="K17" s="1"/>
      <c r="L17" s="1"/>
    </row>
    <row r="18" spans="1:12" x14ac:dyDescent="0.25">
      <c r="A18" s="20" t="s">
        <v>57</v>
      </c>
      <c r="B18" s="2" t="str">
        <f>Építészet!C57</f>
        <v>Lakatosszerkezetek elhelyezése</v>
      </c>
      <c r="C18" s="10">
        <f>Építészet!H75</f>
        <v>0</v>
      </c>
      <c r="D18" s="10">
        <f>Építészet!I75</f>
        <v>0</v>
      </c>
      <c r="E18" s="8">
        <f>Építészet!J75</f>
        <v>0</v>
      </c>
      <c r="G18" s="18"/>
      <c r="J18" s="1"/>
      <c r="K18" s="1"/>
      <c r="L18" s="1"/>
    </row>
    <row r="19" spans="1:12" x14ac:dyDescent="0.25">
      <c r="A19" s="20" t="s">
        <v>64</v>
      </c>
      <c r="B19" s="2" t="str">
        <f>Építészet!C77</f>
        <v>Üvegezés</v>
      </c>
      <c r="C19" s="10">
        <f>Építészet!H80</f>
        <v>0</v>
      </c>
      <c r="D19" s="10">
        <f>Építészet!I80</f>
        <v>0</v>
      </c>
      <c r="E19" s="8">
        <f>Építészet!J80</f>
        <v>0</v>
      </c>
      <c r="G19" s="18"/>
      <c r="J19" s="1"/>
      <c r="K19" s="1"/>
      <c r="L19" s="1"/>
    </row>
    <row r="20" spans="1:12" x14ac:dyDescent="0.25">
      <c r="A20" s="20" t="s">
        <v>34</v>
      </c>
      <c r="B20" s="2" t="str">
        <f>Építészet!C82</f>
        <v>Felületképzés</v>
      </c>
      <c r="C20" s="10">
        <f>Építészet!H85</f>
        <v>0</v>
      </c>
      <c r="D20" s="10">
        <f>Építészet!I85</f>
        <v>0</v>
      </c>
      <c r="E20" s="8">
        <f>Építészet!J85</f>
        <v>0</v>
      </c>
      <c r="G20" s="18"/>
      <c r="J20" s="1"/>
      <c r="K20" s="1"/>
      <c r="L20" s="1"/>
    </row>
    <row r="21" spans="1:12" x14ac:dyDescent="0.25">
      <c r="A21" s="20" t="s">
        <v>65</v>
      </c>
      <c r="B21" s="2" t="str">
        <f>Építészet!C87</f>
        <v>Szigetelés</v>
      </c>
      <c r="C21" s="10">
        <f>Építészet!H91</f>
        <v>0</v>
      </c>
      <c r="D21" s="10">
        <f>Építészet!I91</f>
        <v>0</v>
      </c>
      <c r="E21" s="8">
        <f>Építészet!J91</f>
        <v>0</v>
      </c>
      <c r="G21" s="18"/>
      <c r="J21" s="1"/>
      <c r="K21" s="1"/>
      <c r="L21" s="1"/>
    </row>
    <row r="22" spans="1:12" x14ac:dyDescent="0.25">
      <c r="A22" s="20" t="s">
        <v>66</v>
      </c>
      <c r="B22" s="2" t="str">
        <f>Építészet!C93</f>
        <v>Árnyékolók beépítése</v>
      </c>
      <c r="C22" s="10">
        <f>Építészet!H95</f>
        <v>0</v>
      </c>
      <c r="D22" s="10">
        <f>Építészet!I95</f>
        <v>0</v>
      </c>
      <c r="E22" s="8">
        <f>Építészet!J95</f>
        <v>0</v>
      </c>
      <c r="G22" s="18"/>
      <c r="J22" s="1"/>
      <c r="K22" s="1"/>
      <c r="L22" s="1"/>
    </row>
    <row r="23" spans="1:12" x14ac:dyDescent="0.25">
      <c r="A23" s="23" t="s">
        <v>35</v>
      </c>
      <c r="B23" s="91" t="str">
        <f>Építészet!C97</f>
        <v>Beépített berendezési tárgyak</v>
      </c>
      <c r="C23" s="92">
        <f>Építészet!H102</f>
        <v>0</v>
      </c>
      <c r="D23" s="92">
        <f>Építészet!I102</f>
        <v>0</v>
      </c>
      <c r="E23" s="93">
        <f>Építészet!J102</f>
        <v>0</v>
      </c>
      <c r="G23" s="18"/>
      <c r="J23" s="1"/>
      <c r="K23" s="1"/>
      <c r="L23" s="1"/>
    </row>
    <row r="24" spans="1:12" ht="15.6" x14ac:dyDescent="0.25">
      <c r="A24" s="21"/>
      <c r="B24" s="3"/>
      <c r="C24" s="85">
        <f>SUM(C11:C23)</f>
        <v>0</v>
      </c>
      <c r="D24" s="85">
        <f>SUM(D11:D23)</f>
        <v>0</v>
      </c>
      <c r="E24" s="193">
        <f>SUM(E11:E23)</f>
        <v>0</v>
      </c>
      <c r="G24" s="19"/>
    </row>
    <row r="25" spans="1:12" ht="15.6" x14ac:dyDescent="0.25">
      <c r="A25" s="21"/>
      <c r="B25" s="3"/>
      <c r="C25" s="85"/>
      <c r="D25" s="85"/>
      <c r="E25" s="193"/>
      <c r="G25" s="19"/>
    </row>
    <row r="26" spans="1:12" ht="15.6" x14ac:dyDescent="0.25">
      <c r="A26" s="183" t="s">
        <v>58</v>
      </c>
      <c r="B26" s="184"/>
      <c r="C26" s="185">
        <f>SUM(Gépészet!H53,Gépészet!H72,Gépészet!H85,Gépészet!H102)</f>
        <v>0</v>
      </c>
      <c r="D26" s="185">
        <f>SUM(Gépészet!I53,Gépészet!I72,Gépészet!I85,Gépészet!I102)</f>
        <v>0</v>
      </c>
      <c r="E26" s="186">
        <f>SUM(Gépészet!J53,Gépészet!J72,Gépészet!J85,Gépészet!J102)</f>
        <v>0</v>
      </c>
      <c r="G26" s="19"/>
    </row>
    <row r="27" spans="1:12" ht="15.6" x14ac:dyDescent="0.25">
      <c r="A27" s="187" t="s">
        <v>2</v>
      </c>
      <c r="B27" s="9"/>
      <c r="C27" s="188">
        <f>SUM(Villany!H7,Villany!H14,Villany!H24,Villany!H36,Villany!H48,Villany!H52,Villany!H58,Villany!H65)</f>
        <v>0</v>
      </c>
      <c r="D27" s="188">
        <f>SUM(Villany!I7,Villany!I14,Villany!I24,Villany!I36,Villany!I48,Villany!I52,Villany!I58,Villany!I65)</f>
        <v>0</v>
      </c>
      <c r="E27" s="189">
        <f>SUM(Villany!J7,Villany!J14,Villany!J24,Villany!J36,Villany!J48,Villany!J52,Villany!J58,Villany!J65)</f>
        <v>0</v>
      </c>
      <c r="G27" s="19"/>
    </row>
    <row r="28" spans="1:12" ht="14.4" thickBot="1" x14ac:dyDescent="0.3">
      <c r="E28" s="38"/>
    </row>
    <row r="29" spans="1:12" ht="18" x14ac:dyDescent="0.25">
      <c r="A29" s="173" t="s">
        <v>1</v>
      </c>
      <c r="B29" s="174"/>
      <c r="C29" s="175"/>
      <c r="D29" s="175"/>
      <c r="E29" s="176"/>
    </row>
    <row r="30" spans="1:12" x14ac:dyDescent="0.25">
      <c r="A30" s="177"/>
      <c r="E30" s="178"/>
    </row>
    <row r="31" spans="1:12" ht="16.2" thickBot="1" x14ac:dyDescent="0.3">
      <c r="A31" s="179"/>
      <c r="B31" s="180"/>
      <c r="C31" s="181">
        <f>SUM(C24:C27)</f>
        <v>0</v>
      </c>
      <c r="D31" s="181">
        <f>SUM(D24:D27)</f>
        <v>0</v>
      </c>
      <c r="E31" s="182">
        <f>SUM(E24:E27)</f>
        <v>0</v>
      </c>
      <c r="H31" s="11"/>
    </row>
    <row r="32" spans="1:12" ht="15.6" x14ac:dyDescent="0.25">
      <c r="C32" s="12"/>
      <c r="D32" s="12"/>
      <c r="E32" s="13"/>
      <c r="H32" s="11"/>
    </row>
    <row r="33" spans="2:8" ht="15.6" x14ac:dyDescent="0.25">
      <c r="C33" s="12"/>
      <c r="D33" s="12"/>
      <c r="E33" s="13"/>
      <c r="H33" s="11"/>
    </row>
    <row r="34" spans="2:8" ht="15.6" x14ac:dyDescent="0.25">
      <c r="C34" s="12"/>
      <c r="D34" s="194" t="s">
        <v>345</v>
      </c>
      <c r="E34" s="194"/>
      <c r="H34" s="11"/>
    </row>
    <row r="35" spans="2:8" ht="15.6" x14ac:dyDescent="0.25">
      <c r="C35" s="12"/>
      <c r="D35" s="194" t="s">
        <v>346</v>
      </c>
      <c r="E35" s="194"/>
      <c r="H35" s="11"/>
    </row>
    <row r="36" spans="2:8" ht="15.6" x14ac:dyDescent="0.25">
      <c r="B36" s="12"/>
      <c r="C36" s="3"/>
      <c r="D36" s="12"/>
      <c r="E36" s="13"/>
      <c r="H36" s="11"/>
    </row>
    <row r="37" spans="2:8" x14ac:dyDescent="0.25">
      <c r="G37" s="38"/>
    </row>
    <row r="39" spans="2:8" x14ac:dyDescent="0.25">
      <c r="G39" s="38"/>
    </row>
    <row r="40" spans="2:8" x14ac:dyDescent="0.25">
      <c r="G40" s="38"/>
    </row>
    <row r="41" spans="2:8" x14ac:dyDescent="0.25">
      <c r="G41" s="38"/>
    </row>
    <row r="42" spans="2:8" x14ac:dyDescent="0.25">
      <c r="G42" s="38"/>
    </row>
  </sheetData>
  <mergeCells count="7">
    <mergeCell ref="D34:E34"/>
    <mergeCell ref="D35:E35"/>
    <mergeCell ref="A5:E5"/>
    <mergeCell ref="A1:E1"/>
    <mergeCell ref="A2:E2"/>
    <mergeCell ref="A4:E4"/>
    <mergeCell ref="A3:E3"/>
  </mergeCells>
  <phoneticPr fontId="0" type="noConversion"/>
  <pageMargins left="0.75" right="0.75" top="0.52" bottom="1" header="0.5" footer="0.5"/>
  <pageSetup paperSize="9" orientation="portrait" horizontalDpi="300" vertic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topLeftCell="A97" zoomScale="115" zoomScaleNormal="115" zoomScaleSheetLayoutView="115" workbookViewId="0">
      <selection activeCell="D33" sqref="D33"/>
    </sheetView>
  </sheetViews>
  <sheetFormatPr defaultColWidth="8.88671875" defaultRowHeight="13.8" x14ac:dyDescent="0.25"/>
  <cols>
    <col min="1" max="1" width="2.109375" style="25" customWidth="1"/>
    <col min="2" max="2" width="2.44140625" style="73" customWidth="1"/>
    <col min="3" max="3" width="62.109375" style="56" customWidth="1"/>
    <col min="4" max="4" width="6.5546875" style="42" customWidth="1"/>
    <col min="5" max="5" width="4.109375" style="43" customWidth="1"/>
    <col min="6" max="6" width="10.6640625" style="27" customWidth="1"/>
    <col min="7" max="7" width="10.6640625" style="28" customWidth="1"/>
    <col min="8" max="8" width="10.6640625" style="27" customWidth="1"/>
    <col min="9" max="9" width="10.6640625" style="28" customWidth="1"/>
    <col min="10" max="10" width="10.6640625" style="29" customWidth="1"/>
    <col min="11" max="11" width="8.33203125" style="30" customWidth="1"/>
    <col min="12" max="12" width="14.44140625" style="30" customWidth="1"/>
    <col min="13" max="13" width="13" style="26" customWidth="1"/>
    <col min="14" max="14" width="14.33203125" style="31" customWidth="1"/>
    <col min="15" max="16384" width="8.88671875" style="26"/>
  </cols>
  <sheetData>
    <row r="1" spans="1:14" s="40" customFormat="1" ht="9" customHeight="1" thickBot="1" x14ac:dyDescent="0.3">
      <c r="A1" s="201"/>
      <c r="B1" s="202"/>
      <c r="C1" s="202"/>
      <c r="D1" s="202"/>
      <c r="E1" s="202"/>
      <c r="F1" s="202"/>
      <c r="G1" s="202"/>
      <c r="H1" s="202"/>
      <c r="I1" s="202"/>
      <c r="J1" s="203"/>
      <c r="K1" s="39"/>
      <c r="L1" s="39"/>
      <c r="N1" s="41"/>
    </row>
    <row r="2" spans="1:14" x14ac:dyDescent="0.25">
      <c r="H2" s="28"/>
      <c r="J2" s="44"/>
    </row>
    <row r="3" spans="1:14" s="49" customFormat="1" ht="27.6" x14ac:dyDescent="0.25">
      <c r="A3" s="71" t="s">
        <v>36</v>
      </c>
      <c r="B3" s="71"/>
      <c r="C3" s="81" t="s">
        <v>37</v>
      </c>
      <c r="D3" s="45" t="s">
        <v>38</v>
      </c>
      <c r="E3" s="46" t="s">
        <v>39</v>
      </c>
      <c r="F3" s="32" t="s">
        <v>40</v>
      </c>
      <c r="G3" s="33" t="s">
        <v>41</v>
      </c>
      <c r="H3" s="33" t="s">
        <v>42</v>
      </c>
      <c r="I3" s="33" t="s">
        <v>43</v>
      </c>
      <c r="J3" s="47" t="s">
        <v>44</v>
      </c>
      <c r="K3" s="48"/>
      <c r="L3" s="48"/>
      <c r="N3" s="50"/>
    </row>
    <row r="4" spans="1:14" s="49" customFormat="1" ht="18" x14ac:dyDescent="0.25">
      <c r="A4" s="61" t="s">
        <v>68</v>
      </c>
      <c r="B4" s="61"/>
      <c r="C4" s="58"/>
      <c r="D4" s="45"/>
      <c r="E4" s="46"/>
      <c r="F4" s="32"/>
      <c r="G4" s="33"/>
      <c r="H4" s="33"/>
      <c r="I4" s="33"/>
      <c r="J4" s="47"/>
      <c r="K4" s="48"/>
      <c r="L4" s="48"/>
      <c r="N4" s="50"/>
    </row>
    <row r="5" spans="1:14" s="40" customFormat="1" ht="18" x14ac:dyDescent="0.25">
      <c r="A5" s="72"/>
      <c r="B5" s="24"/>
      <c r="C5" s="82" t="s">
        <v>70</v>
      </c>
      <c r="D5" s="54"/>
      <c r="E5" s="55"/>
      <c r="F5" s="27"/>
      <c r="G5" s="28"/>
      <c r="H5" s="28"/>
      <c r="I5" s="28"/>
      <c r="J5" s="44"/>
      <c r="K5" s="39"/>
      <c r="L5" s="39"/>
      <c r="N5" s="41"/>
    </row>
    <row r="6" spans="1:14" s="49" customFormat="1" x14ac:dyDescent="0.25">
      <c r="A6" s="70" t="s">
        <v>21</v>
      </c>
      <c r="B6" s="74" t="s">
        <v>3</v>
      </c>
      <c r="C6" s="57" t="s">
        <v>69</v>
      </c>
      <c r="D6" s="45"/>
      <c r="E6" s="46"/>
      <c r="F6" s="32"/>
      <c r="G6" s="33"/>
      <c r="H6" s="33"/>
      <c r="I6" s="33"/>
      <c r="J6" s="47"/>
      <c r="K6" s="48"/>
      <c r="L6" s="48"/>
      <c r="N6" s="50"/>
    </row>
    <row r="7" spans="1:14" s="68" customFormat="1" ht="27.6" x14ac:dyDescent="0.25">
      <c r="A7" s="79" t="s">
        <v>21</v>
      </c>
      <c r="B7" s="80" t="s">
        <v>4</v>
      </c>
      <c r="C7" s="84" t="s">
        <v>117</v>
      </c>
      <c r="D7" s="62">
        <v>36.81</v>
      </c>
      <c r="E7" s="63" t="s">
        <v>46</v>
      </c>
      <c r="F7" s="64"/>
      <c r="G7" s="65"/>
      <c r="H7" s="64">
        <f>D7*F7</f>
        <v>0</v>
      </c>
      <c r="I7" s="65">
        <f>D7*G7</f>
        <v>0</v>
      </c>
      <c r="J7" s="66">
        <f>H7+I7</f>
        <v>0</v>
      </c>
      <c r="K7" s="67"/>
      <c r="L7" s="67"/>
      <c r="M7" s="67"/>
      <c r="N7" s="69"/>
    </row>
    <row r="8" spans="1:14" x14ac:dyDescent="0.25">
      <c r="H8" s="27">
        <f>SUBTOTAL(9,H7:H7)</f>
        <v>0</v>
      </c>
      <c r="I8" s="28">
        <f>SUBTOTAL(9,I7:I7)</f>
        <v>0</v>
      </c>
      <c r="J8" s="51">
        <f>SUBTOTAL(9,J7:J7)</f>
        <v>0</v>
      </c>
    </row>
    <row r="9" spans="1:14" ht="15" x14ac:dyDescent="0.25">
      <c r="C9" s="82" t="s">
        <v>71</v>
      </c>
    </row>
    <row r="10" spans="1:14" s="36" customFormat="1" x14ac:dyDescent="0.25">
      <c r="A10" s="70" t="s">
        <v>22</v>
      </c>
      <c r="B10" s="74" t="s">
        <v>3</v>
      </c>
      <c r="C10" s="57" t="s">
        <v>72</v>
      </c>
      <c r="D10" s="52"/>
      <c r="E10" s="53"/>
      <c r="F10" s="32"/>
      <c r="G10" s="33"/>
      <c r="H10" s="32"/>
      <c r="I10" s="33"/>
      <c r="J10" s="34"/>
      <c r="K10" s="35"/>
      <c r="L10" s="35"/>
      <c r="N10" s="37"/>
    </row>
    <row r="11" spans="1:14" ht="27.6" x14ac:dyDescent="0.25">
      <c r="A11" s="25" t="s">
        <v>22</v>
      </c>
      <c r="B11" s="73" t="s">
        <v>4</v>
      </c>
      <c r="C11" s="56" t="s">
        <v>89</v>
      </c>
      <c r="D11" s="42">
        <v>1</v>
      </c>
      <c r="E11" s="43" t="s">
        <v>52</v>
      </c>
      <c r="H11" s="27">
        <f t="shared" ref="H11:H12" si="0">D11*F11</f>
        <v>0</v>
      </c>
      <c r="I11" s="28">
        <f t="shared" ref="I11:I12" si="1">D11*G11</f>
        <v>0</v>
      </c>
      <c r="J11" s="29">
        <f t="shared" ref="J11:J12" si="2">H11+I11</f>
        <v>0</v>
      </c>
    </row>
    <row r="12" spans="1:14" s="36" customFormat="1" x14ac:dyDescent="0.25">
      <c r="A12" s="70" t="s">
        <v>22</v>
      </c>
      <c r="B12" s="74" t="s">
        <v>5</v>
      </c>
      <c r="C12" s="59" t="s">
        <v>90</v>
      </c>
      <c r="D12" s="52">
        <v>1</v>
      </c>
      <c r="E12" s="53" t="s">
        <v>52</v>
      </c>
      <c r="F12" s="32"/>
      <c r="G12" s="33"/>
      <c r="H12" s="32">
        <f t="shared" si="0"/>
        <v>0</v>
      </c>
      <c r="I12" s="33">
        <f t="shared" si="1"/>
        <v>0</v>
      </c>
      <c r="J12" s="34">
        <f t="shared" si="2"/>
        <v>0</v>
      </c>
      <c r="K12" s="35"/>
      <c r="L12" s="35"/>
      <c r="N12" s="37"/>
    </row>
    <row r="13" spans="1:14" x14ac:dyDescent="0.25">
      <c r="H13" s="27">
        <f>SUBTOTAL(9,H11:H12)</f>
        <v>0</v>
      </c>
      <c r="I13" s="28">
        <f>SUBTOTAL(9,I11:I12)</f>
        <v>0</v>
      </c>
      <c r="J13" s="51">
        <f>SUBTOTAL(9,J11:J12)</f>
        <v>0</v>
      </c>
    </row>
    <row r="14" spans="1:14" ht="15" x14ac:dyDescent="0.25">
      <c r="C14" s="82" t="s">
        <v>84</v>
      </c>
    </row>
    <row r="15" spans="1:14" s="36" customFormat="1" x14ac:dyDescent="0.25">
      <c r="A15" s="70" t="s">
        <v>23</v>
      </c>
      <c r="B15" s="74" t="s">
        <v>3</v>
      </c>
      <c r="C15" s="57" t="s">
        <v>73</v>
      </c>
      <c r="D15" s="52"/>
      <c r="E15" s="53"/>
      <c r="F15" s="32"/>
      <c r="G15" s="33"/>
      <c r="H15" s="32"/>
      <c r="I15" s="33"/>
      <c r="J15" s="34"/>
      <c r="K15" s="35"/>
      <c r="L15" s="35"/>
      <c r="N15" s="37"/>
    </row>
    <row r="16" spans="1:14" s="68" customFormat="1" ht="55.2" x14ac:dyDescent="0.25">
      <c r="A16" s="79" t="s">
        <v>23</v>
      </c>
      <c r="B16" s="80" t="s">
        <v>4</v>
      </c>
      <c r="C16" s="84" t="s">
        <v>101</v>
      </c>
      <c r="D16" s="62">
        <v>46.03</v>
      </c>
      <c r="E16" s="63" t="s">
        <v>50</v>
      </c>
      <c r="F16" s="64"/>
      <c r="G16" s="65"/>
      <c r="H16" s="64">
        <f>D16*F16</f>
        <v>0</v>
      </c>
      <c r="I16" s="65">
        <f>D16*G16</f>
        <v>0</v>
      </c>
      <c r="J16" s="66">
        <f>H16+I16</f>
        <v>0</v>
      </c>
      <c r="K16" s="67"/>
      <c r="L16" s="67"/>
      <c r="N16" s="69"/>
    </row>
    <row r="17" spans="1:14" x14ac:dyDescent="0.25">
      <c r="H17" s="27">
        <f>SUBTOTAL(9,H16:H16)</f>
        <v>0</v>
      </c>
      <c r="I17" s="28">
        <f>SUBTOTAL(9,I16:I16)</f>
        <v>0</v>
      </c>
      <c r="J17" s="51">
        <f>SUBTOTAL(9,J16:J16)</f>
        <v>0</v>
      </c>
    </row>
    <row r="18" spans="1:14" ht="15" x14ac:dyDescent="0.25">
      <c r="C18" s="83" t="s">
        <v>85</v>
      </c>
    </row>
    <row r="19" spans="1:14" s="36" customFormat="1" x14ac:dyDescent="0.25">
      <c r="A19" s="70" t="s">
        <v>24</v>
      </c>
      <c r="B19" s="74" t="s">
        <v>3</v>
      </c>
      <c r="C19" s="57" t="s">
        <v>74</v>
      </c>
      <c r="D19" s="52"/>
      <c r="E19" s="53"/>
      <c r="F19" s="32"/>
      <c r="G19" s="33"/>
      <c r="H19" s="32"/>
      <c r="I19" s="33"/>
      <c r="J19" s="34"/>
      <c r="K19" s="35"/>
      <c r="L19" s="35"/>
      <c r="N19" s="37"/>
    </row>
    <row r="20" spans="1:14" ht="27.6" x14ac:dyDescent="0.25">
      <c r="A20" s="25" t="s">
        <v>24</v>
      </c>
      <c r="B20" s="73" t="s">
        <v>4</v>
      </c>
      <c r="C20" s="56" t="s">
        <v>98</v>
      </c>
      <c r="D20" s="42">
        <v>20</v>
      </c>
      <c r="E20" s="43" t="s">
        <v>50</v>
      </c>
      <c r="H20" s="27">
        <f t="shared" ref="H20:H21" si="3">D20*F20</f>
        <v>0</v>
      </c>
      <c r="I20" s="28">
        <f t="shared" ref="I20:I21" si="4">D20*G20</f>
        <v>0</v>
      </c>
      <c r="J20" s="29">
        <f t="shared" ref="J20:J21" si="5">H20+I20</f>
        <v>0</v>
      </c>
    </row>
    <row r="21" spans="1:14" s="36" customFormat="1" ht="55.2" x14ac:dyDescent="0.25">
      <c r="A21" s="70" t="s">
        <v>24</v>
      </c>
      <c r="B21" s="74" t="s">
        <v>5</v>
      </c>
      <c r="C21" s="59" t="s">
        <v>99</v>
      </c>
      <c r="D21" s="52">
        <v>20</v>
      </c>
      <c r="E21" s="53" t="s">
        <v>50</v>
      </c>
      <c r="F21" s="32"/>
      <c r="G21" s="33"/>
      <c r="H21" s="32">
        <f t="shared" si="3"/>
        <v>0</v>
      </c>
      <c r="I21" s="33">
        <f t="shared" si="4"/>
        <v>0</v>
      </c>
      <c r="J21" s="34">
        <f t="shared" si="5"/>
        <v>0</v>
      </c>
      <c r="K21" s="35"/>
      <c r="L21" s="35"/>
      <c r="N21" s="37"/>
    </row>
    <row r="22" spans="1:14" x14ac:dyDescent="0.25">
      <c r="H22" s="27">
        <f>SUBTOTAL(9,H20:H21)</f>
        <v>0</v>
      </c>
      <c r="I22" s="28">
        <f>SUBTOTAL(9,I20:I21)</f>
        <v>0</v>
      </c>
      <c r="J22" s="51">
        <f>SUBTOTAL(9,J20:J21)</f>
        <v>0</v>
      </c>
    </row>
    <row r="23" spans="1:14" ht="15" x14ac:dyDescent="0.25">
      <c r="C23" s="83" t="s">
        <v>59</v>
      </c>
    </row>
    <row r="24" spans="1:14" s="36" customFormat="1" x14ac:dyDescent="0.25">
      <c r="A24" s="70" t="s">
        <v>25</v>
      </c>
      <c r="B24" s="74" t="s">
        <v>3</v>
      </c>
      <c r="C24" s="57" t="s">
        <v>75</v>
      </c>
      <c r="D24" s="52"/>
      <c r="E24" s="53"/>
      <c r="F24" s="32"/>
      <c r="G24" s="33"/>
      <c r="H24" s="32"/>
      <c r="I24" s="33"/>
      <c r="J24" s="34"/>
      <c r="K24" s="35"/>
      <c r="L24" s="35"/>
      <c r="N24" s="37"/>
    </row>
    <row r="25" spans="1:14" ht="27.6" x14ac:dyDescent="0.25">
      <c r="A25" s="75" t="s">
        <v>25</v>
      </c>
      <c r="B25" s="76" t="s">
        <v>4</v>
      </c>
      <c r="C25" s="56" t="s">
        <v>100</v>
      </c>
      <c r="D25" s="42">
        <v>25.25</v>
      </c>
      <c r="E25" s="77" t="s">
        <v>50</v>
      </c>
      <c r="H25" s="27">
        <f t="shared" ref="H25:H31" si="6">D25*F25</f>
        <v>0</v>
      </c>
      <c r="I25" s="28">
        <f t="shared" ref="I25:I31" si="7">D25*G25</f>
        <v>0</v>
      </c>
      <c r="J25" s="29">
        <f t="shared" ref="J25:J31" si="8">H25+I25</f>
        <v>0</v>
      </c>
    </row>
    <row r="26" spans="1:14" ht="55.2" x14ac:dyDescent="0.25">
      <c r="A26" s="25" t="s">
        <v>25</v>
      </c>
      <c r="B26" s="73" t="s">
        <v>5</v>
      </c>
      <c r="C26" s="56" t="s">
        <v>340</v>
      </c>
      <c r="D26" s="42">
        <v>72.989999999999995</v>
      </c>
      <c r="E26" s="77" t="s">
        <v>50</v>
      </c>
      <c r="H26" s="27">
        <f t="shared" si="6"/>
        <v>0</v>
      </c>
      <c r="I26" s="28">
        <f t="shared" si="7"/>
        <v>0</v>
      </c>
      <c r="J26" s="29">
        <f t="shared" si="8"/>
        <v>0</v>
      </c>
    </row>
    <row r="27" spans="1:14" ht="69" x14ac:dyDescent="0.25">
      <c r="A27" s="25" t="s">
        <v>25</v>
      </c>
      <c r="B27" s="73" t="s">
        <v>6</v>
      </c>
      <c r="C27" s="56" t="s">
        <v>341</v>
      </c>
      <c r="D27" s="42">
        <v>243.83</v>
      </c>
      <c r="E27" s="77" t="s">
        <v>50</v>
      </c>
      <c r="H27" s="27">
        <f t="shared" si="6"/>
        <v>0</v>
      </c>
      <c r="I27" s="28">
        <f t="shared" si="7"/>
        <v>0</v>
      </c>
      <c r="J27" s="29">
        <f t="shared" si="8"/>
        <v>0</v>
      </c>
    </row>
    <row r="28" spans="1:14" ht="41.4" x14ac:dyDescent="0.25">
      <c r="A28" s="25" t="s">
        <v>25</v>
      </c>
      <c r="B28" s="73" t="s">
        <v>7</v>
      </c>
      <c r="C28" s="56" t="s">
        <v>283</v>
      </c>
      <c r="D28" s="42">
        <v>147.87</v>
      </c>
      <c r="E28" s="77" t="s">
        <v>50</v>
      </c>
      <c r="H28" s="27">
        <f t="shared" si="6"/>
        <v>0</v>
      </c>
      <c r="I28" s="28">
        <f t="shared" si="7"/>
        <v>0</v>
      </c>
      <c r="J28" s="29">
        <f t="shared" si="8"/>
        <v>0</v>
      </c>
    </row>
    <row r="29" spans="1:14" ht="41.4" x14ac:dyDescent="0.25">
      <c r="A29" s="25" t="s">
        <v>25</v>
      </c>
      <c r="B29" s="73" t="s">
        <v>8</v>
      </c>
      <c r="C29" s="56" t="s">
        <v>284</v>
      </c>
      <c r="D29" s="42">
        <v>109</v>
      </c>
      <c r="E29" s="77" t="s">
        <v>50</v>
      </c>
      <c r="H29" s="27">
        <f t="shared" si="6"/>
        <v>0</v>
      </c>
      <c r="I29" s="28">
        <f t="shared" si="7"/>
        <v>0</v>
      </c>
      <c r="J29" s="29">
        <f t="shared" si="8"/>
        <v>0</v>
      </c>
    </row>
    <row r="30" spans="1:14" ht="41.4" x14ac:dyDescent="0.25">
      <c r="A30" s="25" t="s">
        <v>25</v>
      </c>
      <c r="B30" s="73" t="s">
        <v>9</v>
      </c>
      <c r="C30" s="56" t="s">
        <v>285</v>
      </c>
      <c r="D30" s="42">
        <v>13.5</v>
      </c>
      <c r="E30" s="77" t="s">
        <v>50</v>
      </c>
      <c r="H30" s="27">
        <f t="shared" si="6"/>
        <v>0</v>
      </c>
      <c r="I30" s="28">
        <f t="shared" si="7"/>
        <v>0</v>
      </c>
      <c r="J30" s="29">
        <f t="shared" si="8"/>
        <v>0</v>
      </c>
    </row>
    <row r="31" spans="1:14" s="36" customFormat="1" ht="55.2" x14ac:dyDescent="0.25">
      <c r="A31" s="70" t="s">
        <v>25</v>
      </c>
      <c r="B31" s="74" t="s">
        <v>10</v>
      </c>
      <c r="C31" s="59" t="s">
        <v>286</v>
      </c>
      <c r="D31" s="52">
        <v>19.64</v>
      </c>
      <c r="E31" s="78" t="s">
        <v>50</v>
      </c>
      <c r="F31" s="32"/>
      <c r="G31" s="33"/>
      <c r="H31" s="32">
        <f t="shared" si="6"/>
        <v>0</v>
      </c>
      <c r="I31" s="33">
        <f t="shared" si="7"/>
        <v>0</v>
      </c>
      <c r="J31" s="34">
        <f t="shared" si="8"/>
        <v>0</v>
      </c>
      <c r="K31" s="35"/>
      <c r="L31" s="35"/>
      <c r="N31" s="37"/>
    </row>
    <row r="32" spans="1:14" x14ac:dyDescent="0.25">
      <c r="H32" s="27">
        <f>SUBTOTAL(9,H25:H31)</f>
        <v>0</v>
      </c>
      <c r="I32" s="28">
        <f>SUBTOTAL(9,I25:I31)</f>
        <v>0</v>
      </c>
      <c r="J32" s="51">
        <f>SUBTOTAL(9,J25:J31)</f>
        <v>0</v>
      </c>
    </row>
    <row r="33" spans="1:14" ht="15" x14ac:dyDescent="0.25">
      <c r="C33" s="83" t="s">
        <v>112</v>
      </c>
    </row>
    <row r="34" spans="1:14" s="36" customFormat="1" x14ac:dyDescent="0.25">
      <c r="A34" s="70" t="s">
        <v>26</v>
      </c>
      <c r="B34" s="74" t="s">
        <v>3</v>
      </c>
      <c r="C34" s="57" t="s">
        <v>76</v>
      </c>
      <c r="D34" s="52"/>
      <c r="E34" s="53"/>
      <c r="F34" s="32"/>
      <c r="G34" s="33"/>
      <c r="H34" s="32"/>
      <c r="I34" s="33"/>
      <c r="J34" s="34"/>
      <c r="K34" s="35"/>
      <c r="L34" s="35"/>
      <c r="N34" s="37"/>
    </row>
    <row r="35" spans="1:14" ht="27.6" x14ac:dyDescent="0.25">
      <c r="A35" s="25" t="s">
        <v>26</v>
      </c>
      <c r="B35" s="76" t="s">
        <v>4</v>
      </c>
      <c r="C35" s="56" t="s">
        <v>91</v>
      </c>
      <c r="D35" s="42">
        <v>177.18</v>
      </c>
      <c r="E35" s="43" t="s">
        <v>50</v>
      </c>
      <c r="H35" s="27">
        <f t="shared" ref="H35:H47" si="9">D35*F35</f>
        <v>0</v>
      </c>
      <c r="I35" s="28">
        <f t="shared" ref="I35:I47" si="10">D35*G35</f>
        <v>0</v>
      </c>
      <c r="J35" s="29">
        <f t="shared" ref="J35:J47" si="11">H35+I35</f>
        <v>0</v>
      </c>
    </row>
    <row r="36" spans="1:14" ht="27.6" x14ac:dyDescent="0.25">
      <c r="A36" s="25" t="s">
        <v>26</v>
      </c>
      <c r="B36" s="73" t="s">
        <v>5</v>
      </c>
      <c r="C36" s="56" t="s">
        <v>93</v>
      </c>
      <c r="D36" s="42">
        <v>327.81</v>
      </c>
      <c r="E36" s="43" t="s">
        <v>50</v>
      </c>
      <c r="H36" s="27">
        <f t="shared" si="9"/>
        <v>0</v>
      </c>
      <c r="I36" s="28">
        <f t="shared" si="10"/>
        <v>0</v>
      </c>
      <c r="J36" s="29">
        <f t="shared" si="11"/>
        <v>0</v>
      </c>
    </row>
    <row r="37" spans="1:14" ht="27.6" x14ac:dyDescent="0.25">
      <c r="A37" s="25" t="s">
        <v>26</v>
      </c>
      <c r="B37" s="73" t="s">
        <v>6</v>
      </c>
      <c r="C37" s="56" t="s">
        <v>94</v>
      </c>
      <c r="D37" s="42">
        <v>86.01</v>
      </c>
      <c r="E37" s="43" t="s">
        <v>50</v>
      </c>
      <c r="H37" s="27">
        <f t="shared" si="9"/>
        <v>0</v>
      </c>
      <c r="I37" s="28">
        <f t="shared" si="10"/>
        <v>0</v>
      </c>
      <c r="J37" s="29">
        <f t="shared" si="11"/>
        <v>0</v>
      </c>
    </row>
    <row r="38" spans="1:14" ht="41.4" x14ac:dyDescent="0.25">
      <c r="A38" s="25" t="s">
        <v>26</v>
      </c>
      <c r="B38" s="73" t="s">
        <v>7</v>
      </c>
      <c r="C38" s="56" t="s">
        <v>287</v>
      </c>
      <c r="D38" s="42">
        <v>11.95</v>
      </c>
      <c r="E38" s="43" t="s">
        <v>50</v>
      </c>
      <c r="H38" s="27">
        <f t="shared" si="9"/>
        <v>0</v>
      </c>
      <c r="I38" s="28">
        <f t="shared" si="10"/>
        <v>0</v>
      </c>
      <c r="J38" s="29">
        <f t="shared" si="11"/>
        <v>0</v>
      </c>
    </row>
    <row r="39" spans="1:14" ht="41.4" x14ac:dyDescent="0.25">
      <c r="A39" s="25" t="s">
        <v>26</v>
      </c>
      <c r="B39" s="73" t="s">
        <v>8</v>
      </c>
      <c r="C39" s="56" t="s">
        <v>288</v>
      </c>
      <c r="D39" s="42">
        <v>263.2</v>
      </c>
      <c r="E39" s="43" t="s">
        <v>50</v>
      </c>
      <c r="H39" s="27">
        <f t="shared" si="9"/>
        <v>0</v>
      </c>
      <c r="I39" s="28">
        <f t="shared" si="10"/>
        <v>0</v>
      </c>
      <c r="J39" s="29">
        <f t="shared" si="11"/>
        <v>0</v>
      </c>
    </row>
    <row r="40" spans="1:14" ht="55.2" x14ac:dyDescent="0.25">
      <c r="A40" s="25" t="s">
        <v>26</v>
      </c>
      <c r="B40" s="73" t="s">
        <v>9</v>
      </c>
      <c r="C40" s="56" t="s">
        <v>289</v>
      </c>
      <c r="D40" s="42">
        <v>193</v>
      </c>
      <c r="E40" s="43" t="s">
        <v>50</v>
      </c>
      <c r="H40" s="27">
        <f t="shared" si="9"/>
        <v>0</v>
      </c>
      <c r="I40" s="28">
        <f t="shared" si="10"/>
        <v>0</v>
      </c>
      <c r="J40" s="29">
        <f t="shared" si="11"/>
        <v>0</v>
      </c>
    </row>
    <row r="41" spans="1:14" ht="55.2" x14ac:dyDescent="0.25">
      <c r="A41" s="25" t="s">
        <v>26</v>
      </c>
      <c r="B41" s="73" t="s">
        <v>10</v>
      </c>
      <c r="C41" s="56" t="s">
        <v>290</v>
      </c>
      <c r="D41" s="42">
        <v>26.5</v>
      </c>
      <c r="E41" s="43" t="s">
        <v>50</v>
      </c>
      <c r="H41" s="27">
        <f t="shared" si="9"/>
        <v>0</v>
      </c>
      <c r="I41" s="28">
        <f t="shared" si="10"/>
        <v>0</v>
      </c>
      <c r="J41" s="29">
        <f t="shared" si="11"/>
        <v>0</v>
      </c>
    </row>
    <row r="42" spans="1:14" ht="41.4" x14ac:dyDescent="0.25">
      <c r="A42" s="25" t="s">
        <v>26</v>
      </c>
      <c r="B42" s="73" t="s">
        <v>11</v>
      </c>
      <c r="C42" s="56" t="s">
        <v>291</v>
      </c>
      <c r="D42" s="42">
        <v>11.95</v>
      </c>
      <c r="E42" s="43" t="s">
        <v>50</v>
      </c>
      <c r="H42" s="27">
        <f t="shared" si="9"/>
        <v>0</v>
      </c>
      <c r="I42" s="28">
        <f t="shared" si="10"/>
        <v>0</v>
      </c>
      <c r="J42" s="29">
        <f t="shared" si="11"/>
        <v>0</v>
      </c>
    </row>
    <row r="43" spans="1:14" ht="41.4" x14ac:dyDescent="0.25">
      <c r="A43" s="25" t="s">
        <v>26</v>
      </c>
      <c r="B43" s="73" t="s">
        <v>12</v>
      </c>
      <c r="C43" s="56" t="s">
        <v>292</v>
      </c>
      <c r="D43" s="42">
        <v>56.010000000000005</v>
      </c>
      <c r="E43" s="43" t="s">
        <v>50</v>
      </c>
      <c r="H43" s="27">
        <f t="shared" si="9"/>
        <v>0</v>
      </c>
      <c r="I43" s="28">
        <f t="shared" si="10"/>
        <v>0</v>
      </c>
      <c r="J43" s="29">
        <f t="shared" si="11"/>
        <v>0</v>
      </c>
    </row>
    <row r="44" spans="1:14" ht="41.4" x14ac:dyDescent="0.25">
      <c r="A44" s="25" t="s">
        <v>26</v>
      </c>
      <c r="B44" s="73" t="s">
        <v>13</v>
      </c>
      <c r="C44" s="56" t="s">
        <v>293</v>
      </c>
      <c r="D44" s="42">
        <v>56.010000000000005</v>
      </c>
      <c r="E44" s="43" t="s">
        <v>50</v>
      </c>
      <c r="H44" s="27">
        <f t="shared" si="9"/>
        <v>0</v>
      </c>
      <c r="I44" s="28">
        <f t="shared" si="10"/>
        <v>0</v>
      </c>
      <c r="J44" s="29">
        <f t="shared" si="11"/>
        <v>0</v>
      </c>
    </row>
    <row r="45" spans="1:14" ht="41.4" x14ac:dyDescent="0.25">
      <c r="A45" s="25" t="s">
        <v>26</v>
      </c>
      <c r="B45" s="73" t="s">
        <v>14</v>
      </c>
      <c r="C45" s="56" t="s">
        <v>294</v>
      </c>
      <c r="D45" s="42">
        <v>157.04000000000005</v>
      </c>
      <c r="E45" s="43" t="s">
        <v>50</v>
      </c>
      <c r="H45" s="27">
        <f t="shared" si="9"/>
        <v>0</v>
      </c>
      <c r="I45" s="28">
        <f t="shared" si="10"/>
        <v>0</v>
      </c>
      <c r="J45" s="29">
        <f t="shared" si="11"/>
        <v>0</v>
      </c>
    </row>
    <row r="46" spans="1:14" ht="41.4" x14ac:dyDescent="0.25">
      <c r="A46" s="25" t="s">
        <v>26</v>
      </c>
      <c r="B46" s="73" t="s">
        <v>15</v>
      </c>
      <c r="C46" s="56" t="s">
        <v>295</v>
      </c>
      <c r="D46" s="42">
        <v>157.04000000000005</v>
      </c>
      <c r="E46" s="43" t="s">
        <v>50</v>
      </c>
      <c r="H46" s="27">
        <f t="shared" si="9"/>
        <v>0</v>
      </c>
      <c r="I46" s="28">
        <f t="shared" si="10"/>
        <v>0</v>
      </c>
      <c r="J46" s="29">
        <f t="shared" si="11"/>
        <v>0</v>
      </c>
    </row>
    <row r="47" spans="1:14" s="36" customFormat="1" x14ac:dyDescent="0.25">
      <c r="A47" s="70" t="s">
        <v>26</v>
      </c>
      <c r="B47" s="74" t="s">
        <v>16</v>
      </c>
      <c r="C47" s="59" t="s">
        <v>95</v>
      </c>
      <c r="D47" s="52">
        <v>34.200000000000003</v>
      </c>
      <c r="E47" s="53" t="s">
        <v>92</v>
      </c>
      <c r="F47" s="32"/>
      <c r="G47" s="33"/>
      <c r="H47" s="32">
        <f t="shared" si="9"/>
        <v>0</v>
      </c>
      <c r="I47" s="33">
        <f t="shared" si="10"/>
        <v>0</v>
      </c>
      <c r="J47" s="34">
        <f t="shared" si="11"/>
        <v>0</v>
      </c>
      <c r="K47" s="35"/>
      <c r="L47" s="35"/>
      <c r="N47" s="37"/>
    </row>
    <row r="48" spans="1:14" x14ac:dyDescent="0.25">
      <c r="H48" s="27">
        <f>SUBTOTAL(9,H35:H47)</f>
        <v>0</v>
      </c>
      <c r="I48" s="28">
        <f>SUBTOTAL(9,I35:I47)</f>
        <v>0</v>
      </c>
      <c r="J48" s="51">
        <f>SUBTOTAL(9,J35:J47)</f>
        <v>0</v>
      </c>
    </row>
    <row r="49" spans="1:14" ht="15" x14ac:dyDescent="0.25">
      <c r="C49" s="83" t="s">
        <v>62</v>
      </c>
    </row>
    <row r="50" spans="1:14" s="36" customFormat="1" x14ac:dyDescent="0.25">
      <c r="A50" s="70" t="s">
        <v>27</v>
      </c>
      <c r="B50" s="74" t="s">
        <v>3</v>
      </c>
      <c r="C50" s="57" t="s">
        <v>77</v>
      </c>
      <c r="D50" s="52"/>
      <c r="E50" s="53"/>
      <c r="F50" s="32"/>
      <c r="G50" s="33"/>
      <c r="H50" s="32"/>
      <c r="I50" s="33"/>
      <c r="J50" s="34"/>
      <c r="K50" s="35"/>
      <c r="L50" s="35"/>
      <c r="N50" s="37"/>
    </row>
    <row r="51" spans="1:14" ht="27.6" x14ac:dyDescent="0.25">
      <c r="A51" s="25" t="s">
        <v>27</v>
      </c>
      <c r="B51" s="73" t="s">
        <v>4</v>
      </c>
      <c r="C51" s="56" t="s">
        <v>96</v>
      </c>
      <c r="D51" s="42">
        <v>38.418000000000006</v>
      </c>
      <c r="E51" s="43" t="s">
        <v>50</v>
      </c>
      <c r="H51" s="27">
        <f t="shared" ref="H51:H54" si="12">D51*F51</f>
        <v>0</v>
      </c>
      <c r="I51" s="28">
        <f t="shared" ref="I51:I54" si="13">D51*G51</f>
        <v>0</v>
      </c>
      <c r="J51" s="29">
        <f t="shared" ref="J51:J54" si="14">H51+I51</f>
        <v>0</v>
      </c>
    </row>
    <row r="52" spans="1:14" ht="27.6" x14ac:dyDescent="0.25">
      <c r="A52" s="25" t="s">
        <v>27</v>
      </c>
      <c r="B52" s="73" t="s">
        <v>5</v>
      </c>
      <c r="C52" s="56" t="s">
        <v>339</v>
      </c>
      <c r="D52" s="42">
        <v>1</v>
      </c>
      <c r="E52" s="43" t="s">
        <v>48</v>
      </c>
      <c r="H52" s="27">
        <f t="shared" ref="H52" si="15">D52*F52</f>
        <v>0</v>
      </c>
      <c r="I52" s="28">
        <f t="shared" ref="I52" si="16">D52*G52</f>
        <v>0</v>
      </c>
      <c r="J52" s="29">
        <f t="shared" ref="J52" si="17">H52+I52</f>
        <v>0</v>
      </c>
    </row>
    <row r="53" spans="1:14" x14ac:dyDescent="0.25">
      <c r="A53" s="25" t="s">
        <v>27</v>
      </c>
      <c r="B53" s="73" t="s">
        <v>6</v>
      </c>
      <c r="C53" s="56" t="s">
        <v>102</v>
      </c>
      <c r="D53" s="42">
        <v>13.86</v>
      </c>
      <c r="E53" s="43" t="s">
        <v>50</v>
      </c>
      <c r="H53" s="27">
        <f t="shared" si="12"/>
        <v>0</v>
      </c>
      <c r="I53" s="28">
        <f t="shared" si="13"/>
        <v>0</v>
      </c>
      <c r="J53" s="29">
        <f t="shared" si="14"/>
        <v>0</v>
      </c>
    </row>
    <row r="54" spans="1:14" s="36" customFormat="1" x14ac:dyDescent="0.25">
      <c r="A54" s="70" t="s">
        <v>27</v>
      </c>
      <c r="B54" s="74" t="s">
        <v>7</v>
      </c>
      <c r="C54" s="59" t="s">
        <v>103</v>
      </c>
      <c r="D54" s="52">
        <v>0.99</v>
      </c>
      <c r="E54" s="53" t="s">
        <v>50</v>
      </c>
      <c r="F54" s="32"/>
      <c r="G54" s="33"/>
      <c r="H54" s="32">
        <f t="shared" si="12"/>
        <v>0</v>
      </c>
      <c r="I54" s="33">
        <f t="shared" si="13"/>
        <v>0</v>
      </c>
      <c r="J54" s="34">
        <f t="shared" si="14"/>
        <v>0</v>
      </c>
      <c r="K54" s="35"/>
      <c r="L54" s="35"/>
      <c r="N54" s="37"/>
    </row>
    <row r="55" spans="1:14" x14ac:dyDescent="0.25">
      <c r="H55" s="27">
        <f>SUBTOTAL(9,H51:H54)</f>
        <v>0</v>
      </c>
      <c r="I55" s="28">
        <f>SUBTOTAL(9,I51:I54)</f>
        <v>0</v>
      </c>
      <c r="J55" s="51">
        <f>SUBTOTAL(9,J51:J54)</f>
        <v>0</v>
      </c>
    </row>
    <row r="56" spans="1:14" ht="15" x14ac:dyDescent="0.25">
      <c r="C56" s="82" t="s">
        <v>86</v>
      </c>
    </row>
    <row r="57" spans="1:14" s="36" customFormat="1" x14ac:dyDescent="0.25">
      <c r="A57" s="70" t="s">
        <v>28</v>
      </c>
      <c r="B57" s="74" t="s">
        <v>3</v>
      </c>
      <c r="C57" s="57" t="s">
        <v>78</v>
      </c>
      <c r="D57" s="52"/>
      <c r="E57" s="53"/>
      <c r="F57" s="32"/>
      <c r="G57" s="33"/>
      <c r="H57" s="32"/>
      <c r="I57" s="33"/>
      <c r="J57" s="34"/>
      <c r="K57" s="35"/>
      <c r="L57" s="35"/>
      <c r="N57" s="37"/>
    </row>
    <row r="58" spans="1:14" x14ac:dyDescent="0.25">
      <c r="A58" s="25" t="s">
        <v>28</v>
      </c>
      <c r="B58" s="73" t="s">
        <v>4</v>
      </c>
      <c r="C58" s="56" t="s">
        <v>97</v>
      </c>
      <c r="D58" s="42">
        <v>102.76</v>
      </c>
      <c r="E58" s="43" t="s">
        <v>50</v>
      </c>
      <c r="H58" s="27">
        <f t="shared" ref="H58:H74" si="18">D58*F58</f>
        <v>0</v>
      </c>
      <c r="I58" s="28">
        <f t="shared" ref="I58:I74" si="19">D58*G58</f>
        <v>0</v>
      </c>
      <c r="J58" s="29">
        <f t="shared" ref="J58:J74" si="20">H58+I58</f>
        <v>0</v>
      </c>
    </row>
    <row r="59" spans="1:14" ht="27.6" x14ac:dyDescent="0.25">
      <c r="A59" s="25" t="s">
        <v>28</v>
      </c>
      <c r="B59" s="73" t="s">
        <v>5</v>
      </c>
      <c r="C59" s="56" t="s">
        <v>104</v>
      </c>
      <c r="D59" s="42">
        <v>4.2</v>
      </c>
      <c r="E59" s="43" t="s">
        <v>50</v>
      </c>
      <c r="H59" s="27">
        <f t="shared" si="18"/>
        <v>0</v>
      </c>
      <c r="I59" s="28">
        <f t="shared" si="19"/>
        <v>0</v>
      </c>
      <c r="J59" s="29">
        <f t="shared" si="20"/>
        <v>0</v>
      </c>
    </row>
    <row r="60" spans="1:14" ht="55.2" x14ac:dyDescent="0.25">
      <c r="A60" s="25" t="s">
        <v>28</v>
      </c>
      <c r="B60" s="73" t="s">
        <v>6</v>
      </c>
      <c r="C60" s="56" t="s">
        <v>105</v>
      </c>
      <c r="D60" s="42">
        <v>1</v>
      </c>
      <c r="E60" s="43" t="s">
        <v>52</v>
      </c>
      <c r="H60" s="27">
        <f t="shared" si="18"/>
        <v>0</v>
      </c>
      <c r="I60" s="28">
        <f t="shared" si="19"/>
        <v>0</v>
      </c>
      <c r="J60" s="29">
        <f t="shared" si="20"/>
        <v>0</v>
      </c>
    </row>
    <row r="61" spans="1:14" ht="69" x14ac:dyDescent="0.25">
      <c r="A61" s="25" t="s">
        <v>28</v>
      </c>
      <c r="B61" s="73" t="s">
        <v>7</v>
      </c>
      <c r="C61" s="56" t="s">
        <v>296</v>
      </c>
      <c r="D61" s="42">
        <v>1</v>
      </c>
      <c r="E61" s="43" t="s">
        <v>52</v>
      </c>
      <c r="H61" s="27">
        <f t="shared" si="18"/>
        <v>0</v>
      </c>
      <c r="I61" s="28">
        <f t="shared" si="19"/>
        <v>0</v>
      </c>
      <c r="J61" s="29">
        <f t="shared" si="20"/>
        <v>0</v>
      </c>
    </row>
    <row r="62" spans="1:14" ht="69" x14ac:dyDescent="0.25">
      <c r="A62" s="25" t="s">
        <v>28</v>
      </c>
      <c r="B62" s="73" t="s">
        <v>8</v>
      </c>
      <c r="C62" s="56" t="s">
        <v>297</v>
      </c>
      <c r="D62" s="42">
        <v>3</v>
      </c>
      <c r="E62" s="43" t="s">
        <v>52</v>
      </c>
      <c r="H62" s="27">
        <f t="shared" si="18"/>
        <v>0</v>
      </c>
      <c r="I62" s="28">
        <f t="shared" si="19"/>
        <v>0</v>
      </c>
      <c r="J62" s="29">
        <f t="shared" si="20"/>
        <v>0</v>
      </c>
    </row>
    <row r="63" spans="1:14" ht="69" x14ac:dyDescent="0.25">
      <c r="A63" s="25" t="s">
        <v>28</v>
      </c>
      <c r="B63" s="73" t="s">
        <v>9</v>
      </c>
      <c r="C63" s="56" t="s">
        <v>298</v>
      </c>
      <c r="D63" s="42">
        <v>4</v>
      </c>
      <c r="E63" s="43" t="s">
        <v>52</v>
      </c>
      <c r="H63" s="27">
        <f t="shared" si="18"/>
        <v>0</v>
      </c>
      <c r="I63" s="28">
        <f t="shared" si="19"/>
        <v>0</v>
      </c>
      <c r="J63" s="29">
        <f t="shared" si="20"/>
        <v>0</v>
      </c>
    </row>
    <row r="64" spans="1:14" ht="82.8" x14ac:dyDescent="0.25">
      <c r="A64" s="25" t="s">
        <v>28</v>
      </c>
      <c r="B64" s="73" t="s">
        <v>10</v>
      </c>
      <c r="C64" s="56" t="s">
        <v>299</v>
      </c>
      <c r="D64" s="42">
        <v>1</v>
      </c>
      <c r="E64" s="43" t="s">
        <v>52</v>
      </c>
      <c r="H64" s="27">
        <f t="shared" si="18"/>
        <v>0</v>
      </c>
      <c r="I64" s="28">
        <f t="shared" si="19"/>
        <v>0</v>
      </c>
      <c r="J64" s="29">
        <f t="shared" si="20"/>
        <v>0</v>
      </c>
    </row>
    <row r="65" spans="1:14" ht="55.2" x14ac:dyDescent="0.25">
      <c r="A65" s="25" t="s">
        <v>28</v>
      </c>
      <c r="B65" s="73" t="s">
        <v>11</v>
      </c>
      <c r="C65" s="56" t="s">
        <v>106</v>
      </c>
      <c r="D65" s="42">
        <v>6</v>
      </c>
      <c r="E65" s="43" t="s">
        <v>52</v>
      </c>
      <c r="H65" s="27">
        <f t="shared" si="18"/>
        <v>0</v>
      </c>
      <c r="I65" s="28">
        <f t="shared" si="19"/>
        <v>0</v>
      </c>
      <c r="J65" s="29">
        <f t="shared" si="20"/>
        <v>0</v>
      </c>
    </row>
    <row r="66" spans="1:14" ht="27.6" x14ac:dyDescent="0.25">
      <c r="A66" s="25" t="s">
        <v>28</v>
      </c>
      <c r="B66" s="73" t="s">
        <v>12</v>
      </c>
      <c r="C66" s="56" t="s">
        <v>342</v>
      </c>
      <c r="D66" s="42">
        <v>3</v>
      </c>
      <c r="E66" s="43" t="s">
        <v>52</v>
      </c>
      <c r="H66" s="27">
        <f t="shared" si="18"/>
        <v>0</v>
      </c>
      <c r="I66" s="28">
        <f t="shared" si="19"/>
        <v>0</v>
      </c>
      <c r="J66" s="29">
        <f t="shared" si="20"/>
        <v>0</v>
      </c>
    </row>
    <row r="67" spans="1:14" ht="27.6" x14ac:dyDescent="0.25">
      <c r="A67" s="25" t="s">
        <v>28</v>
      </c>
      <c r="B67" s="73" t="s">
        <v>13</v>
      </c>
      <c r="C67" s="56" t="s">
        <v>343</v>
      </c>
      <c r="D67" s="42">
        <v>2</v>
      </c>
      <c r="E67" s="43" t="s">
        <v>52</v>
      </c>
      <c r="H67" s="27">
        <f t="shared" si="18"/>
        <v>0</v>
      </c>
      <c r="I67" s="28">
        <f t="shared" si="19"/>
        <v>0</v>
      </c>
      <c r="J67" s="29">
        <f t="shared" si="20"/>
        <v>0</v>
      </c>
    </row>
    <row r="68" spans="1:14" ht="69" x14ac:dyDescent="0.25">
      <c r="A68" s="25" t="s">
        <v>28</v>
      </c>
      <c r="B68" s="73" t="s">
        <v>14</v>
      </c>
      <c r="C68" s="56" t="s">
        <v>300</v>
      </c>
      <c r="D68" s="42">
        <v>2</v>
      </c>
      <c r="E68" s="43" t="s">
        <v>52</v>
      </c>
      <c r="H68" s="27">
        <f t="shared" si="18"/>
        <v>0</v>
      </c>
      <c r="I68" s="28">
        <f t="shared" si="19"/>
        <v>0</v>
      </c>
      <c r="J68" s="29">
        <f t="shared" si="20"/>
        <v>0</v>
      </c>
    </row>
    <row r="69" spans="1:14" ht="69" x14ac:dyDescent="0.25">
      <c r="A69" s="25" t="s">
        <v>28</v>
      </c>
      <c r="B69" s="73" t="s">
        <v>15</v>
      </c>
      <c r="C69" s="56" t="s">
        <v>301</v>
      </c>
      <c r="D69" s="42">
        <v>2</v>
      </c>
      <c r="E69" s="43" t="s">
        <v>52</v>
      </c>
      <c r="H69" s="27">
        <f t="shared" si="18"/>
        <v>0</v>
      </c>
      <c r="I69" s="28">
        <f t="shared" si="19"/>
        <v>0</v>
      </c>
      <c r="J69" s="29">
        <f t="shared" si="20"/>
        <v>0</v>
      </c>
    </row>
    <row r="70" spans="1:14" ht="69" x14ac:dyDescent="0.25">
      <c r="A70" s="25" t="s">
        <v>28</v>
      </c>
      <c r="B70" s="73" t="s">
        <v>16</v>
      </c>
      <c r="C70" s="56" t="s">
        <v>302</v>
      </c>
      <c r="D70" s="42">
        <v>2</v>
      </c>
      <c r="E70" s="43" t="s">
        <v>52</v>
      </c>
      <c r="H70" s="27">
        <f t="shared" si="18"/>
        <v>0</v>
      </c>
      <c r="I70" s="28">
        <f t="shared" si="19"/>
        <v>0</v>
      </c>
      <c r="J70" s="29">
        <f t="shared" si="20"/>
        <v>0</v>
      </c>
    </row>
    <row r="71" spans="1:14" ht="69" x14ac:dyDescent="0.25">
      <c r="A71" s="25" t="s">
        <v>28</v>
      </c>
      <c r="B71" s="73" t="s">
        <v>17</v>
      </c>
      <c r="C71" s="56" t="s">
        <v>303</v>
      </c>
      <c r="D71" s="42">
        <v>3</v>
      </c>
      <c r="E71" s="43" t="s">
        <v>52</v>
      </c>
      <c r="H71" s="27">
        <f t="shared" si="18"/>
        <v>0</v>
      </c>
      <c r="I71" s="28">
        <f t="shared" si="19"/>
        <v>0</v>
      </c>
      <c r="J71" s="29">
        <f t="shared" si="20"/>
        <v>0</v>
      </c>
    </row>
    <row r="72" spans="1:14" ht="96.6" x14ac:dyDescent="0.25">
      <c r="A72" s="25" t="s">
        <v>28</v>
      </c>
      <c r="B72" s="73" t="s">
        <v>18</v>
      </c>
      <c r="C72" s="56" t="s">
        <v>304</v>
      </c>
      <c r="D72" s="42">
        <v>1</v>
      </c>
      <c r="E72" s="43" t="s">
        <v>52</v>
      </c>
      <c r="H72" s="27">
        <f t="shared" si="18"/>
        <v>0</v>
      </c>
      <c r="I72" s="28">
        <f t="shared" si="19"/>
        <v>0</v>
      </c>
      <c r="J72" s="29">
        <f t="shared" si="20"/>
        <v>0</v>
      </c>
    </row>
    <row r="73" spans="1:14" ht="55.2" x14ac:dyDescent="0.25">
      <c r="A73" s="25" t="s">
        <v>28</v>
      </c>
      <c r="B73" s="73" t="s">
        <v>19</v>
      </c>
      <c r="C73" s="56" t="s">
        <v>305</v>
      </c>
      <c r="D73" s="42">
        <v>1</v>
      </c>
      <c r="E73" s="43" t="s">
        <v>48</v>
      </c>
      <c r="H73" s="27">
        <f t="shared" si="18"/>
        <v>0</v>
      </c>
      <c r="I73" s="28">
        <f t="shared" si="19"/>
        <v>0</v>
      </c>
      <c r="J73" s="29">
        <f t="shared" si="20"/>
        <v>0</v>
      </c>
    </row>
    <row r="74" spans="1:14" s="36" customFormat="1" ht="41.4" x14ac:dyDescent="0.25">
      <c r="A74" s="70" t="s">
        <v>28</v>
      </c>
      <c r="B74" s="74" t="s">
        <v>20</v>
      </c>
      <c r="C74" s="59" t="s">
        <v>306</v>
      </c>
      <c r="D74" s="52">
        <v>1</v>
      </c>
      <c r="E74" s="53" t="s">
        <v>48</v>
      </c>
      <c r="F74" s="32"/>
      <c r="G74" s="33"/>
      <c r="H74" s="32">
        <f t="shared" si="18"/>
        <v>0</v>
      </c>
      <c r="I74" s="33">
        <f t="shared" si="19"/>
        <v>0</v>
      </c>
      <c r="J74" s="34">
        <f t="shared" si="20"/>
        <v>0</v>
      </c>
      <c r="K74" s="35"/>
      <c r="L74" s="35"/>
      <c r="N74" s="37"/>
    </row>
    <row r="75" spans="1:14" x14ac:dyDescent="0.25">
      <c r="H75" s="27">
        <f>SUBTOTAL(9,H58:H74)</f>
        <v>0</v>
      </c>
      <c r="I75" s="28">
        <f>SUBTOTAL(9,I58:I74)</f>
        <v>0</v>
      </c>
      <c r="J75" s="51">
        <f>SUBTOTAL(9,J58:J74)</f>
        <v>0</v>
      </c>
    </row>
    <row r="76" spans="1:14" ht="15" x14ac:dyDescent="0.25">
      <c r="C76" s="82" t="s">
        <v>87</v>
      </c>
    </row>
    <row r="77" spans="1:14" s="36" customFormat="1" x14ac:dyDescent="0.25">
      <c r="A77" s="70" t="s">
        <v>29</v>
      </c>
      <c r="B77" s="74" t="s">
        <v>3</v>
      </c>
      <c r="C77" s="57" t="s">
        <v>79</v>
      </c>
      <c r="D77" s="52"/>
      <c r="E77" s="53"/>
      <c r="F77" s="32"/>
      <c r="G77" s="33"/>
      <c r="H77" s="32"/>
      <c r="I77" s="33"/>
      <c r="J77" s="34"/>
      <c r="K77" s="35"/>
      <c r="L77" s="35"/>
      <c r="N77" s="37"/>
    </row>
    <row r="78" spans="1:14" ht="27.6" x14ac:dyDescent="0.25">
      <c r="A78" s="25" t="s">
        <v>29</v>
      </c>
      <c r="B78" s="73" t="s">
        <v>4</v>
      </c>
      <c r="C78" s="56" t="s">
        <v>111</v>
      </c>
      <c r="D78" s="42">
        <v>46.72</v>
      </c>
      <c r="E78" s="43" t="s">
        <v>50</v>
      </c>
      <c r="H78" s="27">
        <f t="shared" ref="H78:H79" si="21">D78*F78</f>
        <v>0</v>
      </c>
      <c r="I78" s="28">
        <f t="shared" ref="I78:I79" si="22">D78*G78</f>
        <v>0</v>
      </c>
      <c r="J78" s="29">
        <f t="shared" ref="J78:J79" si="23">H78+I78</f>
        <v>0</v>
      </c>
    </row>
    <row r="79" spans="1:14" s="36" customFormat="1" ht="55.2" x14ac:dyDescent="0.25">
      <c r="A79" s="70" t="s">
        <v>29</v>
      </c>
      <c r="B79" s="74" t="s">
        <v>5</v>
      </c>
      <c r="C79" s="59" t="s">
        <v>282</v>
      </c>
      <c r="D79" s="52">
        <v>44.81</v>
      </c>
      <c r="E79" s="53" t="s">
        <v>67</v>
      </c>
      <c r="F79" s="32"/>
      <c r="G79" s="33"/>
      <c r="H79" s="32">
        <f t="shared" si="21"/>
        <v>0</v>
      </c>
      <c r="I79" s="33">
        <f t="shared" si="22"/>
        <v>0</v>
      </c>
      <c r="J79" s="34">
        <f t="shared" si="23"/>
        <v>0</v>
      </c>
      <c r="K79" s="35"/>
      <c r="L79" s="35"/>
      <c r="N79" s="37"/>
    </row>
    <row r="80" spans="1:14" x14ac:dyDescent="0.25">
      <c r="H80" s="27">
        <f>SUBTOTAL(9,H78:H79)</f>
        <v>0</v>
      </c>
      <c r="I80" s="28">
        <f>SUBTOTAL(9,I78:I79)</f>
        <v>0</v>
      </c>
      <c r="J80" s="51">
        <f>SUBTOTAL(9,J78:J79)</f>
        <v>0</v>
      </c>
    </row>
    <row r="81" spans="1:14" ht="15" x14ac:dyDescent="0.25">
      <c r="C81" s="83" t="s">
        <v>60</v>
      </c>
    </row>
    <row r="82" spans="1:14" s="36" customFormat="1" x14ac:dyDescent="0.25">
      <c r="A82" s="70" t="s">
        <v>30</v>
      </c>
      <c r="B82" s="74" t="s">
        <v>3</v>
      </c>
      <c r="C82" s="57" t="s">
        <v>80</v>
      </c>
      <c r="D82" s="52"/>
      <c r="E82" s="53"/>
      <c r="F82" s="32"/>
      <c r="G82" s="33"/>
      <c r="H82" s="32"/>
      <c r="I82" s="33"/>
      <c r="J82" s="34"/>
      <c r="K82" s="35"/>
      <c r="L82" s="35"/>
      <c r="N82" s="37"/>
    </row>
    <row r="83" spans="1:14" ht="41.4" x14ac:dyDescent="0.25">
      <c r="A83" s="25" t="s">
        <v>30</v>
      </c>
      <c r="B83" s="73" t="s">
        <v>4</v>
      </c>
      <c r="C83" s="56" t="s">
        <v>113</v>
      </c>
      <c r="D83" s="42">
        <v>510.87</v>
      </c>
      <c r="E83" s="43" t="s">
        <v>50</v>
      </c>
      <c r="H83" s="27">
        <f t="shared" ref="H83:H84" si="24">D83*F83</f>
        <v>0</v>
      </c>
      <c r="I83" s="28">
        <f t="shared" ref="I83:I84" si="25">D83*G83</f>
        <v>0</v>
      </c>
      <c r="J83" s="29">
        <f t="shared" ref="J83:J84" si="26">H83+I83</f>
        <v>0</v>
      </c>
    </row>
    <row r="84" spans="1:14" s="36" customFormat="1" ht="41.4" x14ac:dyDescent="0.25">
      <c r="A84" s="70" t="s">
        <v>30</v>
      </c>
      <c r="B84" s="74" t="s">
        <v>5</v>
      </c>
      <c r="C84" s="59" t="s">
        <v>114</v>
      </c>
      <c r="D84" s="52">
        <v>178.89999999999998</v>
      </c>
      <c r="E84" s="53" t="s">
        <v>50</v>
      </c>
      <c r="F84" s="32"/>
      <c r="G84" s="33"/>
      <c r="H84" s="32">
        <f t="shared" si="24"/>
        <v>0</v>
      </c>
      <c r="I84" s="33">
        <f t="shared" si="25"/>
        <v>0</v>
      </c>
      <c r="J84" s="34">
        <f t="shared" si="26"/>
        <v>0</v>
      </c>
      <c r="K84" s="35"/>
      <c r="L84" s="35"/>
      <c r="N84" s="37"/>
    </row>
    <row r="85" spans="1:14" x14ac:dyDescent="0.25">
      <c r="H85" s="27">
        <f>SUBTOTAL(9,H83:H84)</f>
        <v>0</v>
      </c>
      <c r="I85" s="28">
        <f>SUBTOTAL(9,I83:I84)</f>
        <v>0</v>
      </c>
      <c r="J85" s="51">
        <f>SUBTOTAL(9,J83:J84)</f>
        <v>0</v>
      </c>
    </row>
    <row r="86" spans="1:14" ht="15" x14ac:dyDescent="0.25">
      <c r="C86" s="83" t="s">
        <v>63</v>
      </c>
    </row>
    <row r="87" spans="1:14" s="36" customFormat="1" x14ac:dyDescent="0.25">
      <c r="A87" s="70" t="s">
        <v>31</v>
      </c>
      <c r="B87" s="74" t="s">
        <v>3</v>
      </c>
      <c r="C87" s="57" t="s">
        <v>81</v>
      </c>
      <c r="D87" s="52"/>
      <c r="E87" s="53"/>
      <c r="F87" s="32"/>
      <c r="G87" s="33"/>
      <c r="H87" s="32"/>
      <c r="I87" s="33"/>
      <c r="J87" s="34"/>
      <c r="K87" s="35"/>
      <c r="L87" s="35"/>
      <c r="N87" s="37"/>
    </row>
    <row r="88" spans="1:14" ht="27.6" x14ac:dyDescent="0.25">
      <c r="A88" s="25" t="s">
        <v>31</v>
      </c>
      <c r="B88" s="76" t="s">
        <v>4</v>
      </c>
      <c r="C88" s="56" t="s">
        <v>115</v>
      </c>
      <c r="D88" s="42">
        <v>1</v>
      </c>
      <c r="E88" s="43" t="s">
        <v>48</v>
      </c>
      <c r="H88" s="27">
        <f t="shared" ref="H88:H90" si="27">D88*F88</f>
        <v>0</v>
      </c>
      <c r="I88" s="28">
        <f t="shared" ref="I88:I90" si="28">D88*G88</f>
        <v>0</v>
      </c>
      <c r="J88" s="29">
        <f t="shared" ref="J88:J90" si="29">H88+I88</f>
        <v>0</v>
      </c>
    </row>
    <row r="89" spans="1:14" ht="82.8" x14ac:dyDescent="0.25">
      <c r="A89" s="25" t="s">
        <v>31</v>
      </c>
      <c r="B89" s="73" t="s">
        <v>5</v>
      </c>
      <c r="C89" s="56" t="s">
        <v>307</v>
      </c>
      <c r="D89" s="42">
        <v>82.2</v>
      </c>
      <c r="E89" s="43" t="s">
        <v>50</v>
      </c>
      <c r="H89" s="27">
        <f t="shared" si="27"/>
        <v>0</v>
      </c>
      <c r="I89" s="28">
        <f t="shared" si="28"/>
        <v>0</v>
      </c>
      <c r="J89" s="29">
        <f t="shared" si="29"/>
        <v>0</v>
      </c>
    </row>
    <row r="90" spans="1:14" s="36" customFormat="1" ht="27.6" x14ac:dyDescent="0.25">
      <c r="A90" s="70" t="s">
        <v>31</v>
      </c>
      <c r="B90" s="74" t="s">
        <v>6</v>
      </c>
      <c r="C90" s="59" t="s">
        <v>116</v>
      </c>
      <c r="D90" s="52">
        <v>1</v>
      </c>
      <c r="E90" s="53" t="s">
        <v>48</v>
      </c>
      <c r="F90" s="32"/>
      <c r="G90" s="33"/>
      <c r="H90" s="32">
        <f t="shared" si="27"/>
        <v>0</v>
      </c>
      <c r="I90" s="33">
        <f t="shared" si="28"/>
        <v>0</v>
      </c>
      <c r="J90" s="34">
        <f t="shared" si="29"/>
        <v>0</v>
      </c>
      <c r="K90" s="35"/>
      <c r="L90" s="35"/>
      <c r="N90" s="37"/>
    </row>
    <row r="91" spans="1:14" x14ac:dyDescent="0.25">
      <c r="H91" s="27">
        <f>SUBTOTAL(9,H88:H90)</f>
        <v>0</v>
      </c>
      <c r="I91" s="28">
        <f>SUBTOTAL(9,I88:I90)</f>
        <v>0</v>
      </c>
      <c r="J91" s="51">
        <f>SUBTOTAL(9,J88:J90)</f>
        <v>0</v>
      </c>
    </row>
    <row r="92" spans="1:14" ht="15" x14ac:dyDescent="0.25">
      <c r="C92" s="82" t="s">
        <v>88</v>
      </c>
    </row>
    <row r="93" spans="1:14" s="36" customFormat="1" x14ac:dyDescent="0.25">
      <c r="A93" s="70" t="s">
        <v>32</v>
      </c>
      <c r="B93" s="74" t="s">
        <v>3</v>
      </c>
      <c r="C93" s="57" t="s">
        <v>82</v>
      </c>
      <c r="D93" s="52"/>
      <c r="E93" s="53"/>
      <c r="F93" s="32"/>
      <c r="G93" s="33"/>
      <c r="H93" s="32"/>
      <c r="I93" s="33"/>
      <c r="J93" s="34"/>
      <c r="K93" s="35"/>
      <c r="L93" s="35"/>
      <c r="N93" s="37"/>
    </row>
    <row r="94" spans="1:14" s="68" customFormat="1" ht="55.2" x14ac:dyDescent="0.25">
      <c r="A94" s="79" t="s">
        <v>32</v>
      </c>
      <c r="B94" s="80" t="s">
        <v>4</v>
      </c>
      <c r="C94" s="84" t="s">
        <v>308</v>
      </c>
      <c r="D94" s="62">
        <v>21</v>
      </c>
      <c r="E94" s="63" t="s">
        <v>52</v>
      </c>
      <c r="F94" s="64"/>
      <c r="G94" s="65"/>
      <c r="H94" s="64">
        <f t="shared" ref="H94" si="30">D94*F94</f>
        <v>0</v>
      </c>
      <c r="I94" s="65">
        <f t="shared" ref="I94" si="31">D94*G94</f>
        <v>0</v>
      </c>
      <c r="J94" s="66">
        <f t="shared" ref="J94" si="32">H94+I94</f>
        <v>0</v>
      </c>
      <c r="K94" s="67"/>
      <c r="L94" s="67"/>
      <c r="N94" s="69"/>
    </row>
    <row r="95" spans="1:14" x14ac:dyDescent="0.25">
      <c r="H95" s="27">
        <f>SUBTOTAL(9,H94:H94)</f>
        <v>0</v>
      </c>
      <c r="I95" s="28">
        <f>SUBTOTAL(9,I94:I94)</f>
        <v>0</v>
      </c>
      <c r="J95" s="51">
        <f>SUBTOTAL(9,J94:J94)</f>
        <v>0</v>
      </c>
    </row>
    <row r="96" spans="1:14" ht="15" x14ac:dyDescent="0.25">
      <c r="C96" s="82" t="s">
        <v>61</v>
      </c>
    </row>
    <row r="97" spans="1:14" s="36" customFormat="1" x14ac:dyDescent="0.25">
      <c r="A97" s="70" t="s">
        <v>33</v>
      </c>
      <c r="B97" s="74" t="s">
        <v>3</v>
      </c>
      <c r="C97" s="57" t="s">
        <v>83</v>
      </c>
      <c r="D97" s="52"/>
      <c r="E97" s="53"/>
      <c r="F97" s="32"/>
      <c r="G97" s="33"/>
      <c r="H97" s="32"/>
      <c r="I97" s="33"/>
      <c r="J97" s="34"/>
      <c r="K97" s="35"/>
      <c r="L97" s="35"/>
      <c r="N97" s="37"/>
    </row>
    <row r="98" spans="1:14" ht="41.4" x14ac:dyDescent="0.25">
      <c r="A98" s="25" t="s">
        <v>33</v>
      </c>
      <c r="B98" s="73" t="s">
        <v>4</v>
      </c>
      <c r="C98" s="56" t="s">
        <v>107</v>
      </c>
      <c r="D98" s="42">
        <v>1</v>
      </c>
      <c r="E98" s="43" t="s">
        <v>52</v>
      </c>
      <c r="H98" s="27">
        <f t="shared" ref="H98:H101" si="33">D98*F98</f>
        <v>0</v>
      </c>
      <c r="I98" s="28">
        <f t="shared" ref="I98:I101" si="34">D98*G98</f>
        <v>0</v>
      </c>
      <c r="J98" s="29">
        <f t="shared" ref="J98:J101" si="35">H98+I98</f>
        <v>0</v>
      </c>
    </row>
    <row r="99" spans="1:14" ht="41.4" x14ac:dyDescent="0.25">
      <c r="A99" s="25" t="s">
        <v>33</v>
      </c>
      <c r="B99" s="73" t="s">
        <v>5</v>
      </c>
      <c r="C99" s="56" t="s">
        <v>108</v>
      </c>
      <c r="D99" s="42">
        <v>6</v>
      </c>
      <c r="E99" s="43" t="s">
        <v>52</v>
      </c>
      <c r="H99" s="27">
        <f t="shared" si="33"/>
        <v>0</v>
      </c>
      <c r="I99" s="28">
        <f t="shared" si="34"/>
        <v>0</v>
      </c>
      <c r="J99" s="29">
        <f t="shared" si="35"/>
        <v>0</v>
      </c>
    </row>
    <row r="100" spans="1:14" ht="82.8" x14ac:dyDescent="0.25">
      <c r="A100" s="25" t="s">
        <v>33</v>
      </c>
      <c r="B100" s="73" t="s">
        <v>6</v>
      </c>
      <c r="C100" s="56" t="s">
        <v>109</v>
      </c>
      <c r="D100" s="42">
        <v>6</v>
      </c>
      <c r="E100" s="43" t="s">
        <v>52</v>
      </c>
      <c r="H100" s="27">
        <f t="shared" si="33"/>
        <v>0</v>
      </c>
      <c r="I100" s="28">
        <f t="shared" si="34"/>
        <v>0</v>
      </c>
      <c r="J100" s="29">
        <f t="shared" si="35"/>
        <v>0</v>
      </c>
    </row>
    <row r="101" spans="1:14" s="36" customFormat="1" ht="82.8" x14ac:dyDescent="0.25">
      <c r="A101" s="70" t="s">
        <v>33</v>
      </c>
      <c r="B101" s="74" t="s">
        <v>7</v>
      </c>
      <c r="C101" s="59" t="s">
        <v>110</v>
      </c>
      <c r="D101" s="52">
        <v>1</v>
      </c>
      <c r="E101" s="53" t="s">
        <v>52</v>
      </c>
      <c r="F101" s="32"/>
      <c r="G101" s="33"/>
      <c r="H101" s="32">
        <f t="shared" si="33"/>
        <v>0</v>
      </c>
      <c r="I101" s="33">
        <f t="shared" si="34"/>
        <v>0</v>
      </c>
      <c r="J101" s="34">
        <f t="shared" si="35"/>
        <v>0</v>
      </c>
      <c r="K101" s="35"/>
      <c r="L101" s="35"/>
      <c r="N101" s="37"/>
    </row>
    <row r="102" spans="1:14" x14ac:dyDescent="0.25">
      <c r="H102" s="27">
        <f>SUBTOTAL(9,H98:H101)</f>
        <v>0</v>
      </c>
      <c r="I102" s="28">
        <f>SUBTOTAL(9,I98:I101)</f>
        <v>0</v>
      </c>
      <c r="J102" s="51">
        <f>SUBTOTAL(9,J98:J101)</f>
        <v>0</v>
      </c>
    </row>
    <row r="105" spans="1:14" x14ac:dyDescent="0.25">
      <c r="J105" s="51"/>
    </row>
    <row r="106" spans="1:14" x14ac:dyDescent="0.25">
      <c r="J106" s="51"/>
    </row>
  </sheetData>
  <mergeCells count="1">
    <mergeCell ref="A1:J1"/>
  </mergeCells>
  <phoneticPr fontId="0" type="noConversion"/>
  <printOptions gridLines="1"/>
  <pageMargins left="0.72" right="0.75" top="1.02" bottom="0.64" header="0.46" footer="0.4"/>
  <pageSetup paperSize="9" orientation="landscape" horizontalDpi="300" verticalDpi="1200" r:id="rId1"/>
  <headerFooter alignWithMargins="0">
    <oddHeader>&amp;L&amp;"Arial CE,Félkövér"SIÓFOKI KÓRHÁZ ÉS RENDELŐINTÉZET, CSECSEMŐ RÉSZLEG FELÚJÍTÁS   &amp;"Arial CE,Normál" 
Siófok, Semmelweis utca 1.
Hrsz.:  9675/15&amp;RKÖLTSÉGVETÉSI KIÍRÁS</oddHeader>
    <oddFooter>&amp;L&amp;"Arial Black,Dőlt"&amp;12TGA&amp;R&amp;P/&amp;N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6"/>
  <sheetViews>
    <sheetView topLeftCell="A33" zoomScale="115" zoomScaleNormal="115" zoomScaleSheetLayoutView="115" workbookViewId="0">
      <selection activeCell="D33" sqref="D33"/>
    </sheetView>
  </sheetViews>
  <sheetFormatPr defaultColWidth="8.88671875" defaultRowHeight="13.8" x14ac:dyDescent="0.25"/>
  <cols>
    <col min="1" max="1" width="2.109375" style="25" customWidth="1"/>
    <col min="2" max="2" width="2.44140625" style="73" customWidth="1"/>
    <col min="3" max="3" width="62.109375" style="56" customWidth="1"/>
    <col min="4" max="4" width="6.5546875" style="42" customWidth="1"/>
    <col min="5" max="5" width="4.109375" style="43" customWidth="1"/>
    <col min="6" max="6" width="10.6640625" style="27" customWidth="1"/>
    <col min="7" max="7" width="10.6640625" style="28" customWidth="1"/>
    <col min="8" max="8" width="10.6640625" style="27" customWidth="1"/>
    <col min="9" max="9" width="10.6640625" style="28" customWidth="1"/>
    <col min="10" max="10" width="10.6640625" style="29" customWidth="1"/>
    <col min="11" max="11" width="8.33203125" style="30" customWidth="1"/>
    <col min="12" max="12" width="14.44140625" style="30" customWidth="1"/>
    <col min="13" max="13" width="13" style="26" customWidth="1"/>
    <col min="14" max="14" width="14.33203125" style="31" customWidth="1"/>
    <col min="15" max="16384" width="8.88671875" style="26"/>
  </cols>
  <sheetData>
    <row r="1" spans="1:14" s="40" customFormat="1" ht="13.8" customHeight="1" thickBot="1" x14ac:dyDescent="0.3">
      <c r="A1" s="201"/>
      <c r="B1" s="202"/>
      <c r="C1" s="202"/>
      <c r="D1" s="202"/>
      <c r="E1" s="202"/>
      <c r="F1" s="202"/>
      <c r="G1" s="202"/>
      <c r="H1" s="202"/>
      <c r="I1" s="202"/>
      <c r="J1" s="203"/>
      <c r="K1" s="39"/>
      <c r="L1" s="39"/>
      <c r="N1" s="41"/>
    </row>
    <row r="2" spans="1:14" x14ac:dyDescent="0.25">
      <c r="H2" s="28"/>
      <c r="J2" s="44"/>
    </row>
    <row r="3" spans="1:14" s="49" customFormat="1" ht="27.6" x14ac:dyDescent="0.25">
      <c r="A3" s="71" t="s">
        <v>36</v>
      </c>
      <c r="B3" s="71"/>
      <c r="C3" s="81" t="s">
        <v>37</v>
      </c>
      <c r="D3" s="45" t="s">
        <v>38</v>
      </c>
      <c r="E3" s="46" t="s">
        <v>39</v>
      </c>
      <c r="F3" s="32" t="s">
        <v>40</v>
      </c>
      <c r="G3" s="33" t="s">
        <v>41</v>
      </c>
      <c r="H3" s="33" t="s">
        <v>42</v>
      </c>
      <c r="I3" s="33" t="s">
        <v>43</v>
      </c>
      <c r="J3" s="47" t="s">
        <v>44</v>
      </c>
      <c r="K3" s="48"/>
      <c r="L3" s="48"/>
      <c r="N3" s="50"/>
    </row>
    <row r="4" spans="1:14" s="40" customFormat="1" ht="18" x14ac:dyDescent="0.25">
      <c r="A4" s="72"/>
      <c r="B4" s="24"/>
      <c r="C4" s="82" t="s">
        <v>118</v>
      </c>
      <c r="D4" s="54"/>
      <c r="E4" s="55"/>
      <c r="F4" s="27"/>
      <c r="G4" s="123"/>
      <c r="H4" s="28"/>
      <c r="I4" s="123"/>
      <c r="J4" s="123"/>
      <c r="K4" s="39"/>
      <c r="L4" s="39"/>
      <c r="N4" s="41"/>
    </row>
    <row r="5" spans="1:14" s="36" customFormat="1" x14ac:dyDescent="0.25">
      <c r="A5" s="70"/>
      <c r="B5" s="74"/>
      <c r="C5" s="57" t="s">
        <v>119</v>
      </c>
      <c r="D5" s="52"/>
      <c r="E5" s="53"/>
      <c r="F5" s="32"/>
      <c r="G5" s="33"/>
      <c r="H5" s="32"/>
      <c r="I5" s="33"/>
      <c r="J5" s="34"/>
      <c r="K5" s="35"/>
      <c r="L5" s="35"/>
      <c r="N5" s="37"/>
    </row>
    <row r="6" spans="1:14" ht="27.6" x14ac:dyDescent="0.25">
      <c r="C6" s="56" t="s">
        <v>120</v>
      </c>
      <c r="D6" s="42">
        <v>25</v>
      </c>
      <c r="E6" s="77" t="s">
        <v>52</v>
      </c>
      <c r="H6" s="27">
        <f t="shared" ref="H6" si="0">D6*F6</f>
        <v>0</v>
      </c>
      <c r="I6" s="28">
        <f t="shared" ref="I6" si="1">D6*G6</f>
        <v>0</v>
      </c>
      <c r="J6" s="29">
        <f t="shared" ref="J6" si="2">H6+I6</f>
        <v>0</v>
      </c>
    </row>
    <row r="7" spans="1:14" ht="27.6" x14ac:dyDescent="0.25">
      <c r="B7" s="73">
        <v>1</v>
      </c>
      <c r="C7" s="56" t="s">
        <v>121</v>
      </c>
      <c r="D7" s="42">
        <v>1</v>
      </c>
      <c r="E7" s="77" t="s">
        <v>122</v>
      </c>
      <c r="H7" s="27">
        <f t="shared" ref="H7:H52" si="3">D7*F7</f>
        <v>0</v>
      </c>
      <c r="I7" s="28">
        <f t="shared" ref="I7:I52" si="4">D7*G7</f>
        <v>0</v>
      </c>
      <c r="J7" s="29">
        <f t="shared" ref="J7:J52" si="5">H7+I7</f>
        <v>0</v>
      </c>
    </row>
    <row r="8" spans="1:14" ht="27.6" x14ac:dyDescent="0.25">
      <c r="B8" s="73">
        <v>2</v>
      </c>
      <c r="C8" s="56" t="s">
        <v>123</v>
      </c>
      <c r="D8" s="42">
        <v>1</v>
      </c>
      <c r="E8" s="77" t="s">
        <v>122</v>
      </c>
      <c r="H8" s="27">
        <f t="shared" si="3"/>
        <v>0</v>
      </c>
      <c r="I8" s="28">
        <f t="shared" si="4"/>
        <v>0</v>
      </c>
      <c r="J8" s="29">
        <f t="shared" si="5"/>
        <v>0</v>
      </c>
    </row>
    <row r="9" spans="1:14" ht="138" x14ac:dyDescent="0.25">
      <c r="B9" s="73">
        <v>3</v>
      </c>
      <c r="C9" s="56" t="s">
        <v>309</v>
      </c>
      <c r="D9" s="42">
        <v>288</v>
      </c>
      <c r="E9" s="77" t="s">
        <v>92</v>
      </c>
      <c r="H9" s="27">
        <f t="shared" si="3"/>
        <v>0</v>
      </c>
      <c r="I9" s="28">
        <f t="shared" si="4"/>
        <v>0</v>
      </c>
      <c r="J9" s="29">
        <f t="shared" si="5"/>
        <v>0</v>
      </c>
    </row>
    <row r="10" spans="1:14" x14ac:dyDescent="0.25">
      <c r="B10" s="73">
        <v>4</v>
      </c>
      <c r="C10" s="56" t="s">
        <v>124</v>
      </c>
      <c r="D10" s="42">
        <v>74</v>
      </c>
      <c r="E10" s="77" t="s">
        <v>92</v>
      </c>
      <c r="H10" s="27">
        <f t="shared" si="3"/>
        <v>0</v>
      </c>
      <c r="I10" s="28">
        <f t="shared" si="4"/>
        <v>0</v>
      </c>
      <c r="J10" s="29">
        <f t="shared" si="5"/>
        <v>0</v>
      </c>
    </row>
    <row r="11" spans="1:14" x14ac:dyDescent="0.25">
      <c r="B11" s="73">
        <v>5</v>
      </c>
      <c r="C11" s="56" t="s">
        <v>125</v>
      </c>
      <c r="D11" s="42">
        <v>18</v>
      </c>
      <c r="E11" s="77" t="s">
        <v>92</v>
      </c>
      <c r="H11" s="27">
        <f t="shared" si="3"/>
        <v>0</v>
      </c>
      <c r="I11" s="28">
        <f t="shared" si="4"/>
        <v>0</v>
      </c>
      <c r="J11" s="29">
        <f t="shared" si="5"/>
        <v>0</v>
      </c>
    </row>
    <row r="12" spans="1:14" x14ac:dyDescent="0.25">
      <c r="B12" s="73">
        <v>6</v>
      </c>
      <c r="C12" s="56" t="s">
        <v>126</v>
      </c>
      <c r="D12" s="42">
        <v>26</v>
      </c>
      <c r="E12" s="77" t="s">
        <v>92</v>
      </c>
      <c r="H12" s="27">
        <f t="shared" si="3"/>
        <v>0</v>
      </c>
      <c r="I12" s="28">
        <f t="shared" si="4"/>
        <v>0</v>
      </c>
      <c r="J12" s="29">
        <f t="shared" si="5"/>
        <v>0</v>
      </c>
    </row>
    <row r="13" spans="1:14" x14ac:dyDescent="0.25">
      <c r="B13" s="73">
        <v>7</v>
      </c>
      <c r="C13" s="56" t="s">
        <v>127</v>
      </c>
      <c r="D13" s="42">
        <v>65</v>
      </c>
      <c r="E13" s="77" t="s">
        <v>92</v>
      </c>
      <c r="H13" s="27">
        <f t="shared" si="3"/>
        <v>0</v>
      </c>
      <c r="I13" s="28">
        <f t="shared" si="4"/>
        <v>0</v>
      </c>
      <c r="J13" s="29">
        <f t="shared" si="5"/>
        <v>0</v>
      </c>
    </row>
    <row r="14" spans="1:14" ht="151.80000000000001" x14ac:dyDescent="0.25">
      <c r="B14" s="73">
        <v>8</v>
      </c>
      <c r="C14" s="56" t="s">
        <v>128</v>
      </c>
      <c r="D14" s="42">
        <v>8</v>
      </c>
      <c r="E14" s="77" t="s">
        <v>92</v>
      </c>
      <c r="H14" s="27">
        <f t="shared" si="3"/>
        <v>0</v>
      </c>
      <c r="I14" s="28">
        <f t="shared" si="4"/>
        <v>0</v>
      </c>
      <c r="J14" s="29">
        <f t="shared" si="5"/>
        <v>0</v>
      </c>
    </row>
    <row r="15" spans="1:14" x14ac:dyDescent="0.25">
      <c r="B15" s="73">
        <v>9</v>
      </c>
      <c r="C15" s="56" t="s">
        <v>129</v>
      </c>
      <c r="D15" s="42">
        <v>8</v>
      </c>
      <c r="E15" s="77" t="s">
        <v>92</v>
      </c>
      <c r="H15" s="27">
        <f t="shared" si="3"/>
        <v>0</v>
      </c>
      <c r="I15" s="28">
        <f t="shared" si="4"/>
        <v>0</v>
      </c>
      <c r="J15" s="29">
        <f t="shared" si="5"/>
        <v>0</v>
      </c>
    </row>
    <row r="16" spans="1:14" x14ac:dyDescent="0.25">
      <c r="B16" s="73">
        <v>10</v>
      </c>
      <c r="C16" s="56" t="s">
        <v>130</v>
      </c>
      <c r="D16" s="42">
        <v>53</v>
      </c>
      <c r="E16" s="77" t="s">
        <v>92</v>
      </c>
      <c r="H16" s="27">
        <f t="shared" si="3"/>
        <v>0</v>
      </c>
      <c r="I16" s="28">
        <f t="shared" si="4"/>
        <v>0</v>
      </c>
      <c r="J16" s="29">
        <f t="shared" si="5"/>
        <v>0</v>
      </c>
    </row>
    <row r="17" spans="2:10" x14ac:dyDescent="0.25">
      <c r="B17" s="73">
        <v>11</v>
      </c>
      <c r="C17" s="56" t="s">
        <v>131</v>
      </c>
      <c r="D17" s="42">
        <v>14</v>
      </c>
      <c r="E17" s="77" t="s">
        <v>92</v>
      </c>
      <c r="H17" s="27">
        <f t="shared" si="3"/>
        <v>0</v>
      </c>
      <c r="I17" s="28">
        <f t="shared" si="4"/>
        <v>0</v>
      </c>
      <c r="J17" s="29">
        <f t="shared" si="5"/>
        <v>0</v>
      </c>
    </row>
    <row r="18" spans="2:10" x14ac:dyDescent="0.25">
      <c r="B18" s="73">
        <v>12</v>
      </c>
      <c r="C18" s="56" t="s">
        <v>132</v>
      </c>
      <c r="D18" s="42">
        <v>12</v>
      </c>
      <c r="E18" s="77" t="s">
        <v>92</v>
      </c>
      <c r="H18" s="27">
        <f t="shared" si="3"/>
        <v>0</v>
      </c>
      <c r="I18" s="28">
        <f t="shared" si="4"/>
        <v>0</v>
      </c>
      <c r="J18" s="29">
        <f t="shared" si="5"/>
        <v>0</v>
      </c>
    </row>
    <row r="19" spans="2:10" ht="96.6" x14ac:dyDescent="0.25">
      <c r="B19" s="73">
        <v>13</v>
      </c>
      <c r="C19" s="56" t="s">
        <v>310</v>
      </c>
      <c r="D19" s="42">
        <v>18</v>
      </c>
      <c r="E19" s="77" t="s">
        <v>92</v>
      </c>
      <c r="H19" s="27">
        <f t="shared" si="3"/>
        <v>0</v>
      </c>
      <c r="I19" s="28">
        <f t="shared" si="4"/>
        <v>0</v>
      </c>
      <c r="J19" s="29">
        <f t="shared" si="5"/>
        <v>0</v>
      </c>
    </row>
    <row r="20" spans="2:10" x14ac:dyDescent="0.25">
      <c r="B20" s="73">
        <v>14</v>
      </c>
      <c r="C20" s="56" t="s">
        <v>133</v>
      </c>
      <c r="D20" s="42">
        <v>8</v>
      </c>
      <c r="E20" s="77" t="s">
        <v>92</v>
      </c>
      <c r="H20" s="27">
        <f t="shared" si="3"/>
        <v>0</v>
      </c>
      <c r="I20" s="28">
        <f t="shared" si="4"/>
        <v>0</v>
      </c>
      <c r="J20" s="29">
        <f t="shared" si="5"/>
        <v>0</v>
      </c>
    </row>
    <row r="21" spans="2:10" x14ac:dyDescent="0.25">
      <c r="B21" s="73">
        <v>15</v>
      </c>
      <c r="C21" s="56" t="s">
        <v>134</v>
      </c>
      <c r="D21" s="42">
        <v>18</v>
      </c>
      <c r="E21" s="77" t="s">
        <v>92</v>
      </c>
      <c r="H21" s="27">
        <f t="shared" si="3"/>
        <v>0</v>
      </c>
      <c r="I21" s="28">
        <f t="shared" si="4"/>
        <v>0</v>
      </c>
      <c r="J21" s="29">
        <f t="shared" si="5"/>
        <v>0</v>
      </c>
    </row>
    <row r="22" spans="2:10" ht="82.8" x14ac:dyDescent="0.25">
      <c r="B22" s="73">
        <v>16</v>
      </c>
      <c r="C22" s="56" t="s">
        <v>311</v>
      </c>
      <c r="D22" s="42">
        <v>34</v>
      </c>
      <c r="E22" s="77" t="s">
        <v>52</v>
      </c>
      <c r="H22" s="27">
        <f t="shared" si="3"/>
        <v>0</v>
      </c>
      <c r="I22" s="28">
        <f t="shared" si="4"/>
        <v>0</v>
      </c>
      <c r="J22" s="29">
        <f t="shared" si="5"/>
        <v>0</v>
      </c>
    </row>
    <row r="23" spans="2:10" x14ac:dyDescent="0.25">
      <c r="B23" s="73">
        <v>17</v>
      </c>
      <c r="C23" s="56" t="s">
        <v>135</v>
      </c>
      <c r="D23" s="42">
        <v>2</v>
      </c>
      <c r="E23" s="77" t="s">
        <v>52</v>
      </c>
      <c r="H23" s="27">
        <f t="shared" si="3"/>
        <v>0</v>
      </c>
      <c r="I23" s="28">
        <f t="shared" si="4"/>
        <v>0</v>
      </c>
      <c r="J23" s="29">
        <f t="shared" si="5"/>
        <v>0</v>
      </c>
    </row>
    <row r="24" spans="2:10" ht="55.2" x14ac:dyDescent="0.25">
      <c r="B24" s="73">
        <v>18</v>
      </c>
      <c r="C24" s="56" t="s">
        <v>312</v>
      </c>
      <c r="D24" s="42">
        <v>3</v>
      </c>
      <c r="E24" s="77" t="s">
        <v>52</v>
      </c>
      <c r="H24" s="27">
        <f t="shared" si="3"/>
        <v>0</v>
      </c>
      <c r="I24" s="28">
        <f t="shared" si="4"/>
        <v>0</v>
      </c>
      <c r="J24" s="29">
        <f t="shared" si="5"/>
        <v>0</v>
      </c>
    </row>
    <row r="25" spans="2:10" ht="41.4" x14ac:dyDescent="0.25">
      <c r="B25" s="73">
        <v>19</v>
      </c>
      <c r="C25" s="56" t="s">
        <v>136</v>
      </c>
      <c r="D25" s="42">
        <v>3</v>
      </c>
      <c r="E25" s="77" t="s">
        <v>52</v>
      </c>
      <c r="H25" s="27">
        <f t="shared" si="3"/>
        <v>0</v>
      </c>
      <c r="I25" s="28">
        <f t="shared" si="4"/>
        <v>0</v>
      </c>
      <c r="J25" s="29">
        <f t="shared" si="5"/>
        <v>0</v>
      </c>
    </row>
    <row r="26" spans="2:10" ht="69" x14ac:dyDescent="0.25">
      <c r="B26" s="73">
        <v>20</v>
      </c>
      <c r="C26" s="56" t="s">
        <v>313</v>
      </c>
      <c r="D26" s="42">
        <v>4</v>
      </c>
      <c r="E26" s="77" t="s">
        <v>52</v>
      </c>
      <c r="H26" s="27">
        <f t="shared" si="3"/>
        <v>0</v>
      </c>
      <c r="I26" s="28">
        <f t="shared" si="4"/>
        <v>0</v>
      </c>
      <c r="J26" s="29">
        <f t="shared" si="5"/>
        <v>0</v>
      </c>
    </row>
    <row r="27" spans="2:10" ht="69" x14ac:dyDescent="0.25">
      <c r="B27" s="73">
        <v>21</v>
      </c>
      <c r="C27" s="56" t="s">
        <v>314</v>
      </c>
      <c r="D27" s="42">
        <v>7</v>
      </c>
      <c r="E27" s="77" t="s">
        <v>52</v>
      </c>
      <c r="H27" s="27">
        <f t="shared" si="3"/>
        <v>0</v>
      </c>
      <c r="I27" s="28">
        <f t="shared" si="4"/>
        <v>0</v>
      </c>
      <c r="J27" s="29">
        <f t="shared" si="5"/>
        <v>0</v>
      </c>
    </row>
    <row r="28" spans="2:10" ht="55.2" x14ac:dyDescent="0.25">
      <c r="B28" s="73">
        <v>22</v>
      </c>
      <c r="C28" s="56" t="s">
        <v>137</v>
      </c>
      <c r="D28" s="42">
        <v>5</v>
      </c>
      <c r="E28" s="77" t="s">
        <v>52</v>
      </c>
      <c r="H28" s="27">
        <f t="shared" si="3"/>
        <v>0</v>
      </c>
      <c r="I28" s="28">
        <f t="shared" si="4"/>
        <v>0</v>
      </c>
      <c r="J28" s="29">
        <f t="shared" si="5"/>
        <v>0</v>
      </c>
    </row>
    <row r="29" spans="2:10" x14ac:dyDescent="0.25">
      <c r="B29" s="73">
        <v>23</v>
      </c>
      <c r="C29" s="56" t="s">
        <v>138</v>
      </c>
      <c r="D29" s="42">
        <v>2</v>
      </c>
      <c r="E29" s="77" t="s">
        <v>52</v>
      </c>
      <c r="H29" s="27">
        <f t="shared" si="3"/>
        <v>0</v>
      </c>
      <c r="I29" s="28">
        <f t="shared" si="4"/>
        <v>0</v>
      </c>
      <c r="J29" s="29">
        <f t="shared" si="5"/>
        <v>0</v>
      </c>
    </row>
    <row r="30" spans="2:10" ht="229.5" customHeight="1" x14ac:dyDescent="0.25">
      <c r="B30" s="73">
        <v>24</v>
      </c>
      <c r="C30" s="56" t="s">
        <v>350</v>
      </c>
      <c r="D30" s="42">
        <v>8</v>
      </c>
      <c r="E30" s="77" t="s">
        <v>52</v>
      </c>
      <c r="H30" s="27">
        <f t="shared" si="3"/>
        <v>0</v>
      </c>
      <c r="I30" s="28">
        <f t="shared" si="4"/>
        <v>0</v>
      </c>
      <c r="J30" s="29">
        <f t="shared" si="5"/>
        <v>0</v>
      </c>
    </row>
    <row r="31" spans="2:10" ht="228.75" customHeight="1" x14ac:dyDescent="0.25">
      <c r="B31" s="73">
        <v>25</v>
      </c>
      <c r="C31" s="56" t="s">
        <v>351</v>
      </c>
      <c r="D31" s="42">
        <v>1</v>
      </c>
      <c r="E31" s="77" t="s">
        <v>52</v>
      </c>
      <c r="H31" s="27">
        <f t="shared" si="3"/>
        <v>0</v>
      </c>
      <c r="I31" s="28">
        <f t="shared" si="4"/>
        <v>0</v>
      </c>
      <c r="J31" s="29">
        <f t="shared" si="5"/>
        <v>0</v>
      </c>
    </row>
    <row r="32" spans="2:10" ht="124.2" x14ac:dyDescent="0.25">
      <c r="B32" s="73">
        <v>26</v>
      </c>
      <c r="C32" s="56" t="s">
        <v>352</v>
      </c>
      <c r="D32" s="42">
        <v>5</v>
      </c>
      <c r="E32" s="77" t="s">
        <v>52</v>
      </c>
      <c r="H32" s="27">
        <f t="shared" si="3"/>
        <v>0</v>
      </c>
      <c r="I32" s="28">
        <f t="shared" si="4"/>
        <v>0</v>
      </c>
      <c r="J32" s="29">
        <f t="shared" si="5"/>
        <v>0</v>
      </c>
    </row>
    <row r="33" spans="2:10" ht="138" x14ac:dyDescent="0.25">
      <c r="B33" s="73">
        <v>27</v>
      </c>
      <c r="C33" s="56" t="s">
        <v>353</v>
      </c>
      <c r="D33" s="42">
        <v>1</v>
      </c>
      <c r="E33" s="77" t="s">
        <v>52</v>
      </c>
      <c r="H33" s="27">
        <f t="shared" si="3"/>
        <v>0</v>
      </c>
      <c r="I33" s="28">
        <f t="shared" si="4"/>
        <v>0</v>
      </c>
      <c r="J33" s="29">
        <f t="shared" si="5"/>
        <v>0</v>
      </c>
    </row>
    <row r="34" spans="2:10" ht="148.5" customHeight="1" x14ac:dyDescent="0.25">
      <c r="B34" s="73">
        <v>28</v>
      </c>
      <c r="C34" s="56" t="s">
        <v>354</v>
      </c>
      <c r="D34" s="42">
        <v>4</v>
      </c>
      <c r="E34" s="77" t="s">
        <v>52</v>
      </c>
      <c r="H34" s="27">
        <f t="shared" si="3"/>
        <v>0</v>
      </c>
      <c r="I34" s="28">
        <f t="shared" si="4"/>
        <v>0</v>
      </c>
      <c r="J34" s="29">
        <f t="shared" si="5"/>
        <v>0</v>
      </c>
    </row>
    <row r="35" spans="2:10" ht="82.8" x14ac:dyDescent="0.25">
      <c r="B35" s="73">
        <v>29</v>
      </c>
      <c r="C35" s="56" t="s">
        <v>347</v>
      </c>
      <c r="D35" s="42">
        <v>2</v>
      </c>
      <c r="E35" s="77" t="s">
        <v>52</v>
      </c>
      <c r="H35" s="27">
        <f t="shared" si="3"/>
        <v>0</v>
      </c>
      <c r="I35" s="28">
        <f t="shared" si="4"/>
        <v>0</v>
      </c>
      <c r="J35" s="29">
        <f t="shared" si="5"/>
        <v>0</v>
      </c>
    </row>
    <row r="36" spans="2:10" ht="82.8" x14ac:dyDescent="0.25">
      <c r="B36" s="73">
        <v>30</v>
      </c>
      <c r="C36" s="56" t="s">
        <v>348</v>
      </c>
      <c r="D36" s="42">
        <v>6</v>
      </c>
      <c r="E36" s="77" t="s">
        <v>52</v>
      </c>
      <c r="H36" s="27">
        <f t="shared" si="3"/>
        <v>0</v>
      </c>
      <c r="I36" s="28">
        <f t="shared" si="4"/>
        <v>0</v>
      </c>
      <c r="J36" s="29">
        <f t="shared" si="5"/>
        <v>0</v>
      </c>
    </row>
    <row r="37" spans="2:10" ht="41.4" x14ac:dyDescent="0.25">
      <c r="B37" s="73">
        <v>31</v>
      </c>
      <c r="C37" s="56" t="s">
        <v>139</v>
      </c>
      <c r="D37" s="42">
        <v>17</v>
      </c>
      <c r="E37" s="77" t="s">
        <v>52</v>
      </c>
      <c r="H37" s="27">
        <f t="shared" si="3"/>
        <v>0</v>
      </c>
      <c r="I37" s="28">
        <f t="shared" si="4"/>
        <v>0</v>
      </c>
      <c r="J37" s="29">
        <f t="shared" si="5"/>
        <v>0</v>
      </c>
    </row>
    <row r="38" spans="2:10" ht="55.2" x14ac:dyDescent="0.25">
      <c r="B38" s="73">
        <v>32</v>
      </c>
      <c r="C38" s="56" t="s">
        <v>140</v>
      </c>
      <c r="D38" s="42">
        <v>2</v>
      </c>
      <c r="E38" s="77" t="s">
        <v>122</v>
      </c>
      <c r="H38" s="27">
        <f t="shared" si="3"/>
        <v>0</v>
      </c>
      <c r="I38" s="28">
        <f t="shared" si="4"/>
        <v>0</v>
      </c>
      <c r="J38" s="29">
        <f t="shared" si="5"/>
        <v>0</v>
      </c>
    </row>
    <row r="39" spans="2:10" x14ac:dyDescent="0.25">
      <c r="B39" s="73">
        <v>33</v>
      </c>
      <c r="C39" s="56" t="s">
        <v>141</v>
      </c>
      <c r="D39" s="42">
        <v>1</v>
      </c>
      <c r="E39" s="77" t="s">
        <v>122</v>
      </c>
      <c r="H39" s="27">
        <f t="shared" si="3"/>
        <v>0</v>
      </c>
      <c r="I39" s="28">
        <f t="shared" si="4"/>
        <v>0</v>
      </c>
      <c r="J39" s="29">
        <f t="shared" si="5"/>
        <v>0</v>
      </c>
    </row>
    <row r="40" spans="2:10" ht="55.2" x14ac:dyDescent="0.25">
      <c r="B40" s="73">
        <v>34</v>
      </c>
      <c r="C40" s="56" t="s">
        <v>142</v>
      </c>
      <c r="D40" s="42">
        <v>9</v>
      </c>
      <c r="E40" s="77" t="s">
        <v>122</v>
      </c>
      <c r="H40" s="27">
        <f t="shared" si="3"/>
        <v>0</v>
      </c>
      <c r="I40" s="28">
        <f t="shared" si="4"/>
        <v>0</v>
      </c>
      <c r="J40" s="29">
        <f t="shared" si="5"/>
        <v>0</v>
      </c>
    </row>
    <row r="41" spans="2:10" ht="69" x14ac:dyDescent="0.25">
      <c r="B41" s="73">
        <v>35</v>
      </c>
      <c r="C41" s="56" t="s">
        <v>143</v>
      </c>
      <c r="D41" s="42">
        <v>1</v>
      </c>
      <c r="E41" s="77" t="s">
        <v>122</v>
      </c>
      <c r="H41" s="27">
        <f t="shared" si="3"/>
        <v>0</v>
      </c>
      <c r="I41" s="28">
        <f t="shared" si="4"/>
        <v>0</v>
      </c>
      <c r="J41" s="29">
        <f t="shared" si="5"/>
        <v>0</v>
      </c>
    </row>
    <row r="42" spans="2:10" ht="55.2" x14ac:dyDescent="0.25">
      <c r="B42" s="73">
        <v>36</v>
      </c>
      <c r="C42" s="56" t="s">
        <v>144</v>
      </c>
      <c r="D42" s="42">
        <v>1</v>
      </c>
      <c r="E42" s="77" t="s">
        <v>122</v>
      </c>
      <c r="H42" s="27">
        <f t="shared" si="3"/>
        <v>0</v>
      </c>
      <c r="I42" s="28">
        <f t="shared" si="4"/>
        <v>0</v>
      </c>
      <c r="J42" s="29">
        <f t="shared" si="5"/>
        <v>0</v>
      </c>
    </row>
    <row r="43" spans="2:10" ht="69" x14ac:dyDescent="0.25">
      <c r="B43" s="73">
        <v>37</v>
      </c>
      <c r="C43" s="56" t="s">
        <v>145</v>
      </c>
      <c r="D43" s="42">
        <v>1</v>
      </c>
      <c r="E43" s="77" t="s">
        <v>122</v>
      </c>
      <c r="H43" s="27">
        <f t="shared" si="3"/>
        <v>0</v>
      </c>
      <c r="I43" s="28">
        <f t="shared" si="4"/>
        <v>0</v>
      </c>
      <c r="J43" s="29">
        <f t="shared" si="5"/>
        <v>0</v>
      </c>
    </row>
    <row r="44" spans="2:10" x14ac:dyDescent="0.25">
      <c r="B44" s="73">
        <v>38</v>
      </c>
      <c r="C44" s="56" t="s">
        <v>146</v>
      </c>
      <c r="D44" s="42">
        <v>1</v>
      </c>
      <c r="E44" s="77" t="s">
        <v>52</v>
      </c>
      <c r="H44" s="27">
        <f t="shared" si="3"/>
        <v>0</v>
      </c>
      <c r="I44" s="28">
        <f t="shared" si="4"/>
        <v>0</v>
      </c>
      <c r="J44" s="29">
        <f t="shared" si="5"/>
        <v>0</v>
      </c>
    </row>
    <row r="45" spans="2:10" ht="41.4" x14ac:dyDescent="0.25">
      <c r="B45" s="73">
        <v>39</v>
      </c>
      <c r="C45" s="56" t="s">
        <v>147</v>
      </c>
      <c r="D45" s="42">
        <v>1</v>
      </c>
      <c r="E45" s="77" t="s">
        <v>52</v>
      </c>
      <c r="H45" s="27">
        <f t="shared" si="3"/>
        <v>0</v>
      </c>
      <c r="I45" s="28">
        <f t="shared" si="4"/>
        <v>0</v>
      </c>
      <c r="J45" s="29">
        <f t="shared" si="5"/>
        <v>0</v>
      </c>
    </row>
    <row r="46" spans="2:10" ht="41.4" x14ac:dyDescent="0.25">
      <c r="B46" s="73">
        <v>40</v>
      </c>
      <c r="C46" s="56" t="s">
        <v>148</v>
      </c>
      <c r="D46" s="42">
        <v>1</v>
      </c>
      <c r="E46" s="77" t="s">
        <v>122</v>
      </c>
      <c r="H46" s="27">
        <f t="shared" si="3"/>
        <v>0</v>
      </c>
      <c r="I46" s="28">
        <f t="shared" si="4"/>
        <v>0</v>
      </c>
      <c r="J46" s="29">
        <f t="shared" si="5"/>
        <v>0</v>
      </c>
    </row>
    <row r="47" spans="2:10" x14ac:dyDescent="0.25">
      <c r="B47" s="73">
        <v>41</v>
      </c>
      <c r="C47" s="56" t="s">
        <v>149</v>
      </c>
      <c r="D47" s="42">
        <v>1</v>
      </c>
      <c r="E47" s="77" t="s">
        <v>122</v>
      </c>
      <c r="H47" s="27">
        <f t="shared" si="3"/>
        <v>0</v>
      </c>
      <c r="I47" s="28">
        <f t="shared" si="4"/>
        <v>0</v>
      </c>
      <c r="J47" s="29">
        <f t="shared" si="5"/>
        <v>0</v>
      </c>
    </row>
    <row r="48" spans="2:10" ht="27.6" x14ac:dyDescent="0.25">
      <c r="B48" s="73">
        <v>42</v>
      </c>
      <c r="C48" s="56" t="s">
        <v>150</v>
      </c>
      <c r="D48" s="42">
        <v>1</v>
      </c>
      <c r="E48" s="77" t="s">
        <v>122</v>
      </c>
      <c r="H48" s="27">
        <f t="shared" si="3"/>
        <v>0</v>
      </c>
      <c r="I48" s="28">
        <f t="shared" si="4"/>
        <v>0</v>
      </c>
      <c r="J48" s="29">
        <f t="shared" si="5"/>
        <v>0</v>
      </c>
    </row>
    <row r="49" spans="1:14" x14ac:dyDescent="0.25">
      <c r="B49" s="73">
        <v>43</v>
      </c>
      <c r="C49" s="56" t="s">
        <v>151</v>
      </c>
      <c r="D49" s="42">
        <v>17</v>
      </c>
      <c r="E49" s="77" t="s">
        <v>52</v>
      </c>
      <c r="H49" s="27">
        <f t="shared" si="3"/>
        <v>0</v>
      </c>
      <c r="I49" s="28">
        <f t="shared" si="4"/>
        <v>0</v>
      </c>
      <c r="J49" s="29">
        <f t="shared" si="5"/>
        <v>0</v>
      </c>
    </row>
    <row r="50" spans="1:14" x14ac:dyDescent="0.25">
      <c r="B50" s="73">
        <v>44</v>
      </c>
      <c r="C50" s="56" t="s">
        <v>135</v>
      </c>
      <c r="D50" s="42">
        <v>1</v>
      </c>
      <c r="E50" s="77" t="s">
        <v>52</v>
      </c>
      <c r="H50" s="27">
        <f t="shared" si="3"/>
        <v>0</v>
      </c>
      <c r="I50" s="28">
        <f t="shared" si="4"/>
        <v>0</v>
      </c>
      <c r="J50" s="29">
        <f t="shared" si="5"/>
        <v>0</v>
      </c>
    </row>
    <row r="51" spans="1:14" ht="27.6" x14ac:dyDescent="0.25">
      <c r="B51" s="73">
        <v>45</v>
      </c>
      <c r="C51" s="56" t="s">
        <v>152</v>
      </c>
      <c r="D51" s="42">
        <v>1</v>
      </c>
      <c r="E51" s="77" t="s">
        <v>122</v>
      </c>
      <c r="H51" s="27">
        <f t="shared" si="3"/>
        <v>0</v>
      </c>
      <c r="I51" s="28">
        <f t="shared" si="4"/>
        <v>0</v>
      </c>
      <c r="J51" s="29">
        <f t="shared" si="5"/>
        <v>0</v>
      </c>
    </row>
    <row r="52" spans="1:14" s="36" customFormat="1" x14ac:dyDescent="0.25">
      <c r="A52" s="70"/>
      <c r="B52" s="74">
        <v>46</v>
      </c>
      <c r="C52" s="59" t="s">
        <v>153</v>
      </c>
      <c r="D52" s="52">
        <v>1</v>
      </c>
      <c r="E52" s="78" t="s">
        <v>122</v>
      </c>
      <c r="F52" s="32"/>
      <c r="G52" s="33"/>
      <c r="H52" s="32">
        <f t="shared" si="3"/>
        <v>0</v>
      </c>
      <c r="I52" s="33">
        <f t="shared" si="4"/>
        <v>0</v>
      </c>
      <c r="J52" s="34">
        <f t="shared" si="5"/>
        <v>0</v>
      </c>
      <c r="K52" s="35"/>
      <c r="L52" s="35"/>
      <c r="N52" s="37"/>
    </row>
    <row r="53" spans="1:14" x14ac:dyDescent="0.25">
      <c r="H53" s="27">
        <f>SUBTOTAL(9,H6:H52)</f>
        <v>0</v>
      </c>
      <c r="I53" s="28">
        <f>SUBTOTAL(9,I6:I52)</f>
        <v>0</v>
      </c>
      <c r="J53" s="51">
        <f>SUBTOTAL(9,J6:J52)</f>
        <v>0</v>
      </c>
    </row>
    <row r="55" spans="1:14" s="40" customFormat="1" ht="18" x14ac:dyDescent="0.25">
      <c r="A55" s="72"/>
      <c r="B55" s="24"/>
      <c r="C55" s="82" t="s">
        <v>168</v>
      </c>
      <c r="D55" s="54"/>
      <c r="E55" s="55"/>
      <c r="F55" s="27"/>
      <c r="G55" s="28"/>
      <c r="H55" s="27"/>
      <c r="I55" s="28"/>
      <c r="J55" s="29"/>
      <c r="K55" s="39"/>
      <c r="L55" s="39"/>
      <c r="N55" s="41"/>
    </row>
    <row r="56" spans="1:14" s="36" customFormat="1" x14ac:dyDescent="0.25">
      <c r="A56" s="70"/>
      <c r="B56" s="74"/>
      <c r="C56" s="57" t="s">
        <v>167</v>
      </c>
      <c r="D56" s="52"/>
      <c r="E56" s="53"/>
      <c r="F56" s="32"/>
      <c r="G56" s="33"/>
      <c r="H56" s="32"/>
      <c r="I56" s="33"/>
      <c r="J56" s="34"/>
      <c r="K56" s="35"/>
      <c r="L56" s="35"/>
      <c r="N56" s="37"/>
    </row>
    <row r="57" spans="1:14" ht="96.6" x14ac:dyDescent="0.25">
      <c r="B57" s="73">
        <v>1</v>
      </c>
      <c r="C57" s="56" t="s">
        <v>315</v>
      </c>
      <c r="D57" s="42">
        <v>44</v>
      </c>
      <c r="E57" s="43" t="s">
        <v>92</v>
      </c>
      <c r="H57" s="27">
        <f t="shared" ref="H57:H71" si="6">D57*F57</f>
        <v>0</v>
      </c>
      <c r="I57" s="28">
        <f t="shared" ref="I57:I71" si="7">D57*G57</f>
        <v>0</v>
      </c>
      <c r="J57" s="29">
        <f t="shared" ref="J57:J71" si="8">H57+I57</f>
        <v>0</v>
      </c>
    </row>
    <row r="58" spans="1:14" ht="82.8" x14ac:dyDescent="0.25">
      <c r="B58" s="73">
        <v>2</v>
      </c>
      <c r="C58" s="56" t="s">
        <v>154</v>
      </c>
      <c r="D58" s="42">
        <v>1</v>
      </c>
      <c r="E58" s="43" t="s">
        <v>52</v>
      </c>
      <c r="H58" s="27">
        <f t="shared" si="6"/>
        <v>0</v>
      </c>
      <c r="I58" s="28">
        <f t="shared" si="7"/>
        <v>0</v>
      </c>
      <c r="J58" s="29">
        <f t="shared" si="8"/>
        <v>0</v>
      </c>
    </row>
    <row r="59" spans="1:14" ht="69" x14ac:dyDescent="0.25">
      <c r="B59" s="73">
        <v>3</v>
      </c>
      <c r="C59" s="56" t="s">
        <v>155</v>
      </c>
      <c r="D59" s="42">
        <v>1</v>
      </c>
      <c r="E59" s="43" t="s">
        <v>156</v>
      </c>
      <c r="H59" s="27">
        <f t="shared" si="6"/>
        <v>0</v>
      </c>
      <c r="I59" s="28">
        <f t="shared" si="7"/>
        <v>0</v>
      </c>
      <c r="J59" s="29">
        <f t="shared" si="8"/>
        <v>0</v>
      </c>
    </row>
    <row r="60" spans="1:14" x14ac:dyDescent="0.25">
      <c r="B60" s="73">
        <v>4</v>
      </c>
      <c r="C60" s="56" t="s">
        <v>157</v>
      </c>
      <c r="D60" s="42">
        <v>2</v>
      </c>
      <c r="E60" s="43" t="s">
        <v>156</v>
      </c>
      <c r="H60" s="27">
        <f t="shared" si="6"/>
        <v>0</v>
      </c>
      <c r="I60" s="28">
        <f t="shared" si="7"/>
        <v>0</v>
      </c>
      <c r="J60" s="29">
        <f t="shared" si="8"/>
        <v>0</v>
      </c>
    </row>
    <row r="61" spans="1:14" ht="41.4" x14ac:dyDescent="0.25">
      <c r="B61" s="73">
        <v>5</v>
      </c>
      <c r="C61" s="56" t="s">
        <v>158</v>
      </c>
      <c r="D61" s="42">
        <v>1</v>
      </c>
      <c r="E61" s="43" t="s">
        <v>122</v>
      </c>
      <c r="H61" s="27">
        <f t="shared" si="6"/>
        <v>0</v>
      </c>
      <c r="I61" s="28">
        <f t="shared" si="7"/>
        <v>0</v>
      </c>
      <c r="J61" s="29">
        <f t="shared" si="8"/>
        <v>0</v>
      </c>
    </row>
    <row r="62" spans="1:14" x14ac:dyDescent="0.25">
      <c r="B62" s="73">
        <v>6</v>
      </c>
      <c r="C62" s="56" t="s">
        <v>159</v>
      </c>
      <c r="D62" s="42">
        <v>1</v>
      </c>
      <c r="E62" s="43" t="s">
        <v>156</v>
      </c>
      <c r="H62" s="27">
        <f t="shared" si="6"/>
        <v>0</v>
      </c>
      <c r="I62" s="28">
        <f t="shared" si="7"/>
        <v>0</v>
      </c>
      <c r="J62" s="29">
        <f t="shared" si="8"/>
        <v>0</v>
      </c>
    </row>
    <row r="63" spans="1:14" ht="55.2" x14ac:dyDescent="0.25">
      <c r="B63" s="73">
        <v>7</v>
      </c>
      <c r="C63" s="56" t="s">
        <v>160</v>
      </c>
      <c r="D63" s="42">
        <v>1</v>
      </c>
      <c r="E63" s="43" t="s">
        <v>156</v>
      </c>
      <c r="H63" s="27">
        <f t="shared" si="6"/>
        <v>0</v>
      </c>
      <c r="I63" s="28">
        <f t="shared" si="7"/>
        <v>0</v>
      </c>
      <c r="J63" s="29">
        <f t="shared" si="8"/>
        <v>0</v>
      </c>
    </row>
    <row r="64" spans="1:14" ht="41.4" x14ac:dyDescent="0.25">
      <c r="B64" s="73">
        <v>8</v>
      </c>
      <c r="C64" s="56" t="s">
        <v>161</v>
      </c>
      <c r="D64" s="42">
        <v>1</v>
      </c>
      <c r="E64" s="43" t="s">
        <v>156</v>
      </c>
      <c r="H64" s="27">
        <f t="shared" si="6"/>
        <v>0</v>
      </c>
      <c r="I64" s="28">
        <f t="shared" si="7"/>
        <v>0</v>
      </c>
      <c r="J64" s="29">
        <f t="shared" si="8"/>
        <v>0</v>
      </c>
    </row>
    <row r="65" spans="1:14" ht="55.2" x14ac:dyDescent="0.25">
      <c r="B65" s="73">
        <v>9</v>
      </c>
      <c r="C65" s="56" t="s">
        <v>162</v>
      </c>
      <c r="D65" s="42">
        <v>1</v>
      </c>
      <c r="E65" s="43" t="s">
        <v>122</v>
      </c>
      <c r="H65" s="27">
        <f t="shared" si="6"/>
        <v>0</v>
      </c>
      <c r="I65" s="28">
        <f t="shared" si="7"/>
        <v>0</v>
      </c>
      <c r="J65" s="29">
        <f t="shared" si="8"/>
        <v>0</v>
      </c>
    </row>
    <row r="66" spans="1:14" x14ac:dyDescent="0.25">
      <c r="B66" s="73">
        <v>10</v>
      </c>
      <c r="C66" s="56" t="s">
        <v>149</v>
      </c>
      <c r="D66" s="42">
        <v>10</v>
      </c>
      <c r="E66" s="43" t="s">
        <v>163</v>
      </c>
      <c r="H66" s="27">
        <f t="shared" si="6"/>
        <v>0</v>
      </c>
      <c r="I66" s="28">
        <f t="shared" si="7"/>
        <v>0</v>
      </c>
      <c r="J66" s="29">
        <f t="shared" si="8"/>
        <v>0</v>
      </c>
    </row>
    <row r="67" spans="1:14" ht="138" x14ac:dyDescent="0.25">
      <c r="B67" s="73">
        <v>11</v>
      </c>
      <c r="C67" s="56" t="s">
        <v>316</v>
      </c>
      <c r="D67" s="42">
        <v>1</v>
      </c>
      <c r="E67" s="43" t="s">
        <v>52</v>
      </c>
      <c r="H67" s="27">
        <f t="shared" si="6"/>
        <v>0</v>
      </c>
      <c r="I67" s="28">
        <f t="shared" si="7"/>
        <v>0</v>
      </c>
      <c r="J67" s="29">
        <f t="shared" si="8"/>
        <v>0</v>
      </c>
    </row>
    <row r="68" spans="1:14" x14ac:dyDescent="0.25">
      <c r="B68" s="73">
        <v>12</v>
      </c>
      <c r="C68" s="56" t="s">
        <v>164</v>
      </c>
      <c r="D68" s="42">
        <v>1</v>
      </c>
      <c r="E68" s="43" t="s">
        <v>52</v>
      </c>
      <c r="H68" s="27">
        <f t="shared" si="6"/>
        <v>0</v>
      </c>
      <c r="I68" s="28">
        <f t="shared" si="7"/>
        <v>0</v>
      </c>
      <c r="J68" s="29">
        <f t="shared" si="8"/>
        <v>0</v>
      </c>
    </row>
    <row r="69" spans="1:14" x14ac:dyDescent="0.25">
      <c r="B69" s="73">
        <v>13</v>
      </c>
      <c r="C69" s="56" t="s">
        <v>165</v>
      </c>
      <c r="D69" s="42">
        <v>4</v>
      </c>
      <c r="E69" s="43" t="s">
        <v>52</v>
      </c>
      <c r="H69" s="27">
        <f t="shared" si="6"/>
        <v>0</v>
      </c>
      <c r="I69" s="28">
        <f t="shared" si="7"/>
        <v>0</v>
      </c>
      <c r="J69" s="29">
        <f t="shared" si="8"/>
        <v>0</v>
      </c>
    </row>
    <row r="70" spans="1:14" x14ac:dyDescent="0.25">
      <c r="B70" s="73">
        <v>14</v>
      </c>
      <c r="C70" s="56" t="s">
        <v>153</v>
      </c>
      <c r="D70" s="42">
        <v>1</v>
      </c>
      <c r="E70" s="43" t="s">
        <v>122</v>
      </c>
      <c r="H70" s="27">
        <f t="shared" si="6"/>
        <v>0</v>
      </c>
      <c r="I70" s="28">
        <f t="shared" si="7"/>
        <v>0</v>
      </c>
      <c r="J70" s="29">
        <f t="shared" si="8"/>
        <v>0</v>
      </c>
    </row>
    <row r="71" spans="1:14" s="36" customFormat="1" x14ac:dyDescent="0.25">
      <c r="A71" s="70"/>
      <c r="B71" s="74">
        <v>15</v>
      </c>
      <c r="C71" s="59" t="s">
        <v>166</v>
      </c>
      <c r="D71" s="52">
        <v>3</v>
      </c>
      <c r="E71" s="53" t="s">
        <v>52</v>
      </c>
      <c r="F71" s="32"/>
      <c r="G71" s="33"/>
      <c r="H71" s="32">
        <f t="shared" si="6"/>
        <v>0</v>
      </c>
      <c r="I71" s="33">
        <f t="shared" si="7"/>
        <v>0</v>
      </c>
      <c r="J71" s="34">
        <f t="shared" si="8"/>
        <v>0</v>
      </c>
      <c r="K71" s="35"/>
      <c r="L71" s="35"/>
      <c r="N71" s="37"/>
    </row>
    <row r="72" spans="1:14" x14ac:dyDescent="0.25">
      <c r="H72" s="27">
        <f>SUBTOTAL(9,H57:H71)</f>
        <v>0</v>
      </c>
      <c r="I72" s="28">
        <f t="shared" ref="I72:J72" si="9">SUBTOTAL(9,I57:I71)</f>
        <v>0</v>
      </c>
      <c r="J72" s="51">
        <f t="shared" si="9"/>
        <v>0</v>
      </c>
    </row>
    <row r="74" spans="1:14" ht="15" x14ac:dyDescent="0.25">
      <c r="C74" s="82" t="s">
        <v>170</v>
      </c>
    </row>
    <row r="75" spans="1:14" s="36" customFormat="1" x14ac:dyDescent="0.25">
      <c r="A75" s="70"/>
      <c r="B75" s="74"/>
      <c r="C75" s="57" t="s">
        <v>169</v>
      </c>
      <c r="D75" s="52"/>
      <c r="E75" s="53"/>
      <c r="F75" s="32"/>
      <c r="G75" s="33"/>
      <c r="H75" s="32"/>
      <c r="I75" s="33"/>
      <c r="J75" s="34"/>
      <c r="K75" s="35"/>
      <c r="L75" s="35"/>
      <c r="N75" s="37"/>
    </row>
    <row r="76" spans="1:14" ht="27.6" x14ac:dyDescent="0.25">
      <c r="B76" s="73">
        <v>1</v>
      </c>
      <c r="C76" s="56" t="s">
        <v>171</v>
      </c>
      <c r="D76" s="42">
        <v>4</v>
      </c>
      <c r="E76" s="43" t="s">
        <v>52</v>
      </c>
      <c r="H76" s="27">
        <f t="shared" ref="H76:H84" si="10">D76*F76</f>
        <v>0</v>
      </c>
      <c r="I76" s="28">
        <f t="shared" ref="I76:I84" si="11">D76*G76</f>
        <v>0</v>
      </c>
      <c r="J76" s="29">
        <f t="shared" ref="J76:J84" si="12">H76+I76</f>
        <v>0</v>
      </c>
    </row>
    <row r="77" spans="1:14" ht="110.4" x14ac:dyDescent="0.25">
      <c r="B77" s="73">
        <v>2</v>
      </c>
      <c r="C77" s="56" t="s">
        <v>317</v>
      </c>
      <c r="D77" s="42">
        <v>14</v>
      </c>
      <c r="E77" s="43" t="s">
        <v>92</v>
      </c>
      <c r="H77" s="27">
        <f t="shared" si="10"/>
        <v>0</v>
      </c>
      <c r="I77" s="28">
        <f t="shared" si="11"/>
        <v>0</v>
      </c>
      <c r="J77" s="29">
        <f t="shared" si="12"/>
        <v>0</v>
      </c>
    </row>
    <row r="78" spans="1:14" ht="69" x14ac:dyDescent="0.25">
      <c r="B78" s="73">
        <v>3</v>
      </c>
      <c r="C78" s="56" t="s">
        <v>318</v>
      </c>
      <c r="D78" s="42">
        <v>2</v>
      </c>
      <c r="E78" s="43" t="s">
        <v>52</v>
      </c>
      <c r="H78" s="27">
        <f t="shared" si="10"/>
        <v>0</v>
      </c>
      <c r="I78" s="28">
        <f t="shared" si="11"/>
        <v>0</v>
      </c>
      <c r="J78" s="29">
        <f t="shared" si="12"/>
        <v>0</v>
      </c>
    </row>
    <row r="79" spans="1:14" x14ac:dyDescent="0.25">
      <c r="B79" s="73">
        <v>4</v>
      </c>
      <c r="C79" s="56" t="s">
        <v>319</v>
      </c>
      <c r="D79" s="42">
        <v>2</v>
      </c>
      <c r="E79" s="43" t="s">
        <v>52</v>
      </c>
      <c r="H79" s="27">
        <f t="shared" si="10"/>
        <v>0</v>
      </c>
      <c r="I79" s="28">
        <f t="shared" si="11"/>
        <v>0</v>
      </c>
      <c r="J79" s="29">
        <f t="shared" si="12"/>
        <v>0</v>
      </c>
    </row>
    <row r="80" spans="1:14" x14ac:dyDescent="0.25">
      <c r="B80" s="73">
        <v>5</v>
      </c>
      <c r="C80" s="56" t="s">
        <v>320</v>
      </c>
      <c r="D80" s="42">
        <v>4</v>
      </c>
      <c r="E80" s="43" t="s">
        <v>52</v>
      </c>
      <c r="H80" s="27">
        <f t="shared" si="10"/>
        <v>0</v>
      </c>
      <c r="I80" s="28">
        <f t="shared" si="11"/>
        <v>0</v>
      </c>
      <c r="J80" s="29">
        <f t="shared" si="12"/>
        <v>0</v>
      </c>
    </row>
    <row r="81" spans="1:14" ht="41.4" x14ac:dyDescent="0.25">
      <c r="B81" s="73">
        <v>6</v>
      </c>
      <c r="C81" s="56" t="s">
        <v>172</v>
      </c>
      <c r="D81" s="42">
        <v>1</v>
      </c>
      <c r="E81" s="43" t="s">
        <v>122</v>
      </c>
      <c r="H81" s="27">
        <f t="shared" si="10"/>
        <v>0</v>
      </c>
      <c r="I81" s="28">
        <f t="shared" si="11"/>
        <v>0</v>
      </c>
      <c r="J81" s="29">
        <f t="shared" si="12"/>
        <v>0</v>
      </c>
    </row>
    <row r="82" spans="1:14" ht="27.6" x14ac:dyDescent="0.25">
      <c r="B82" s="73">
        <v>7</v>
      </c>
      <c r="C82" s="56" t="s">
        <v>173</v>
      </c>
      <c r="D82" s="42">
        <v>1</v>
      </c>
      <c r="E82" s="43" t="s">
        <v>122</v>
      </c>
      <c r="H82" s="27">
        <f t="shared" si="10"/>
        <v>0</v>
      </c>
      <c r="I82" s="28">
        <f t="shared" si="11"/>
        <v>0</v>
      </c>
      <c r="J82" s="29">
        <f t="shared" si="12"/>
        <v>0</v>
      </c>
    </row>
    <row r="83" spans="1:14" x14ac:dyDescent="0.25">
      <c r="B83" s="73">
        <v>8</v>
      </c>
      <c r="C83" s="56" t="s">
        <v>174</v>
      </c>
      <c r="D83" s="42">
        <v>4</v>
      </c>
      <c r="E83" s="43" t="s">
        <v>52</v>
      </c>
      <c r="H83" s="27">
        <f t="shared" si="10"/>
        <v>0</v>
      </c>
      <c r="I83" s="28">
        <f t="shared" si="11"/>
        <v>0</v>
      </c>
      <c r="J83" s="29">
        <f t="shared" si="12"/>
        <v>0</v>
      </c>
    </row>
    <row r="84" spans="1:14" s="36" customFormat="1" x14ac:dyDescent="0.25">
      <c r="A84" s="70"/>
      <c r="B84" s="74">
        <v>9</v>
      </c>
      <c r="C84" s="59" t="s">
        <v>175</v>
      </c>
      <c r="D84" s="52">
        <v>1</v>
      </c>
      <c r="E84" s="53" t="s">
        <v>122</v>
      </c>
      <c r="F84" s="32"/>
      <c r="G84" s="33"/>
      <c r="H84" s="32">
        <f t="shared" si="10"/>
        <v>0</v>
      </c>
      <c r="I84" s="33">
        <f t="shared" si="11"/>
        <v>0</v>
      </c>
      <c r="J84" s="34">
        <f t="shared" si="12"/>
        <v>0</v>
      </c>
      <c r="K84" s="35"/>
      <c r="L84" s="35"/>
      <c r="N84" s="37"/>
    </row>
    <row r="85" spans="1:14" x14ac:dyDescent="0.25">
      <c r="H85" s="27">
        <f>SUBTOTAL(9,H76:H84)</f>
        <v>0</v>
      </c>
      <c r="I85" s="28">
        <f t="shared" ref="I85:J85" si="13">SUBTOTAL(9,I76:I84)</f>
        <v>0</v>
      </c>
      <c r="J85" s="51">
        <f t="shared" si="13"/>
        <v>0</v>
      </c>
    </row>
    <row r="87" spans="1:14" ht="15" x14ac:dyDescent="0.25">
      <c r="C87" s="82" t="s">
        <v>177</v>
      </c>
    </row>
    <row r="88" spans="1:14" s="36" customFormat="1" x14ac:dyDescent="0.25">
      <c r="A88" s="70"/>
      <c r="B88" s="74"/>
      <c r="C88" s="57" t="s">
        <v>176</v>
      </c>
      <c r="D88" s="52"/>
      <c r="E88" s="53"/>
      <c r="F88" s="32"/>
      <c r="G88" s="33"/>
      <c r="H88" s="32"/>
      <c r="I88" s="33"/>
      <c r="J88" s="34"/>
      <c r="K88" s="35"/>
      <c r="L88" s="35"/>
      <c r="N88" s="37"/>
    </row>
    <row r="89" spans="1:14" ht="69" x14ac:dyDescent="0.25">
      <c r="B89" s="73">
        <v>1</v>
      </c>
      <c r="C89" s="56" t="s">
        <v>321</v>
      </c>
      <c r="D89" s="42">
        <v>8</v>
      </c>
      <c r="E89" s="43" t="s">
        <v>92</v>
      </c>
      <c r="H89" s="27">
        <f t="shared" ref="H89:H101" si="14">D89*F89</f>
        <v>0</v>
      </c>
      <c r="I89" s="28">
        <f t="shared" ref="I89:I101" si="15">D89*G89</f>
        <v>0</v>
      </c>
      <c r="J89" s="29">
        <f t="shared" ref="J89:J101" si="16">H89+I89</f>
        <v>0</v>
      </c>
    </row>
    <row r="90" spans="1:14" x14ac:dyDescent="0.25">
      <c r="B90" s="73">
        <v>2</v>
      </c>
      <c r="C90" s="56" t="s">
        <v>178</v>
      </c>
      <c r="D90" s="42">
        <v>8</v>
      </c>
      <c r="E90" s="43" t="s">
        <v>92</v>
      </c>
      <c r="H90" s="27">
        <f t="shared" si="14"/>
        <v>0</v>
      </c>
      <c r="I90" s="28">
        <f t="shared" si="15"/>
        <v>0</v>
      </c>
      <c r="J90" s="29">
        <f t="shared" si="16"/>
        <v>0</v>
      </c>
    </row>
    <row r="91" spans="1:14" ht="82.8" x14ac:dyDescent="0.25">
      <c r="B91" s="73">
        <v>3</v>
      </c>
      <c r="C91" s="56" t="s">
        <v>322</v>
      </c>
      <c r="D91" s="42">
        <v>8</v>
      </c>
      <c r="E91" s="43" t="s">
        <v>92</v>
      </c>
      <c r="H91" s="27">
        <f t="shared" si="14"/>
        <v>0</v>
      </c>
      <c r="I91" s="28">
        <f t="shared" si="15"/>
        <v>0</v>
      </c>
      <c r="J91" s="29">
        <f t="shared" si="16"/>
        <v>0</v>
      </c>
    </row>
    <row r="92" spans="1:14" x14ac:dyDescent="0.25">
      <c r="B92" s="73">
        <v>4</v>
      </c>
      <c r="C92" s="56" t="s">
        <v>178</v>
      </c>
      <c r="D92" s="42">
        <v>8</v>
      </c>
      <c r="E92" s="43" t="s">
        <v>92</v>
      </c>
      <c r="H92" s="27">
        <f t="shared" si="14"/>
        <v>0</v>
      </c>
      <c r="I92" s="28">
        <f t="shared" si="15"/>
        <v>0</v>
      </c>
      <c r="J92" s="29">
        <f t="shared" si="16"/>
        <v>0</v>
      </c>
    </row>
    <row r="93" spans="1:14" ht="174" customHeight="1" x14ac:dyDescent="0.25">
      <c r="B93" s="73">
        <v>5</v>
      </c>
      <c r="C93" s="56" t="s">
        <v>323</v>
      </c>
      <c r="D93" s="42">
        <v>1</v>
      </c>
      <c r="E93" s="43" t="s">
        <v>52</v>
      </c>
      <c r="H93" s="27">
        <f t="shared" si="14"/>
        <v>0</v>
      </c>
      <c r="I93" s="28">
        <f t="shared" si="15"/>
        <v>0</v>
      </c>
      <c r="J93" s="29">
        <f t="shared" si="16"/>
        <v>0</v>
      </c>
    </row>
    <row r="94" spans="1:14" ht="186" customHeight="1" x14ac:dyDescent="0.25">
      <c r="B94" s="73">
        <v>6</v>
      </c>
      <c r="C94" s="56" t="s">
        <v>349</v>
      </c>
      <c r="D94" s="42">
        <v>1</v>
      </c>
      <c r="E94" s="43" t="s">
        <v>52</v>
      </c>
      <c r="H94" s="27">
        <f t="shared" si="14"/>
        <v>0</v>
      </c>
      <c r="I94" s="28">
        <f t="shared" si="15"/>
        <v>0</v>
      </c>
      <c r="J94" s="29">
        <f t="shared" si="16"/>
        <v>0</v>
      </c>
    </row>
    <row r="95" spans="1:14" ht="27.6" x14ac:dyDescent="0.25">
      <c r="B95" s="73">
        <v>7</v>
      </c>
      <c r="C95" s="56" t="s">
        <v>179</v>
      </c>
      <c r="D95" s="42">
        <v>10</v>
      </c>
      <c r="E95" s="43" t="s">
        <v>92</v>
      </c>
      <c r="H95" s="27">
        <f t="shared" si="14"/>
        <v>0</v>
      </c>
      <c r="I95" s="28">
        <f t="shared" si="15"/>
        <v>0</v>
      </c>
      <c r="J95" s="29">
        <f t="shared" si="16"/>
        <v>0</v>
      </c>
    </row>
    <row r="96" spans="1:14" x14ac:dyDescent="0.25">
      <c r="B96" s="73">
        <v>8</v>
      </c>
      <c r="C96" s="56" t="s">
        <v>180</v>
      </c>
      <c r="D96" s="42">
        <v>1</v>
      </c>
      <c r="E96" s="43" t="s">
        <v>52</v>
      </c>
      <c r="H96" s="27">
        <f t="shared" si="14"/>
        <v>0</v>
      </c>
      <c r="I96" s="28">
        <f t="shared" si="15"/>
        <v>0</v>
      </c>
      <c r="J96" s="29">
        <f t="shared" si="16"/>
        <v>0</v>
      </c>
    </row>
    <row r="97" spans="1:14" ht="27.6" x14ac:dyDescent="0.25">
      <c r="B97" s="73">
        <v>9</v>
      </c>
      <c r="C97" s="56" t="s">
        <v>181</v>
      </c>
      <c r="D97" s="42">
        <v>1</v>
      </c>
      <c r="E97" s="43" t="s">
        <v>156</v>
      </c>
      <c r="H97" s="27">
        <f t="shared" si="14"/>
        <v>0</v>
      </c>
      <c r="I97" s="28">
        <f t="shared" si="15"/>
        <v>0</v>
      </c>
      <c r="J97" s="29">
        <f t="shared" si="16"/>
        <v>0</v>
      </c>
    </row>
    <row r="98" spans="1:14" ht="41.4" x14ac:dyDescent="0.25">
      <c r="B98" s="73">
        <v>10</v>
      </c>
      <c r="C98" s="56" t="s">
        <v>182</v>
      </c>
      <c r="D98" s="42">
        <v>1</v>
      </c>
      <c r="E98" s="43" t="s">
        <v>156</v>
      </c>
      <c r="H98" s="27">
        <f t="shared" si="14"/>
        <v>0</v>
      </c>
      <c r="I98" s="28">
        <f t="shared" si="15"/>
        <v>0</v>
      </c>
      <c r="J98" s="29">
        <f t="shared" si="16"/>
        <v>0</v>
      </c>
    </row>
    <row r="99" spans="1:14" x14ac:dyDescent="0.25">
      <c r="B99" s="73">
        <v>11</v>
      </c>
      <c r="C99" s="56" t="s">
        <v>183</v>
      </c>
      <c r="D99" s="42">
        <v>1</v>
      </c>
      <c r="E99" s="43" t="s">
        <v>156</v>
      </c>
      <c r="H99" s="27">
        <f t="shared" si="14"/>
        <v>0</v>
      </c>
      <c r="I99" s="28">
        <f t="shared" si="15"/>
        <v>0</v>
      </c>
      <c r="J99" s="29">
        <f t="shared" si="16"/>
        <v>0</v>
      </c>
    </row>
    <row r="100" spans="1:14" x14ac:dyDescent="0.25">
      <c r="B100" s="73">
        <v>12</v>
      </c>
      <c r="C100" s="56" t="s">
        <v>184</v>
      </c>
      <c r="D100" s="42">
        <v>1</v>
      </c>
      <c r="E100" s="43" t="s">
        <v>156</v>
      </c>
      <c r="H100" s="27">
        <f t="shared" si="14"/>
        <v>0</v>
      </c>
      <c r="I100" s="28">
        <f t="shared" si="15"/>
        <v>0</v>
      </c>
      <c r="J100" s="29">
        <f t="shared" si="16"/>
        <v>0</v>
      </c>
    </row>
    <row r="101" spans="1:14" s="36" customFormat="1" ht="27.6" x14ac:dyDescent="0.25">
      <c r="A101" s="70"/>
      <c r="B101" s="74">
        <v>13</v>
      </c>
      <c r="C101" s="59" t="s">
        <v>185</v>
      </c>
      <c r="D101" s="52">
        <v>1</v>
      </c>
      <c r="E101" s="53" t="s">
        <v>52</v>
      </c>
      <c r="F101" s="32"/>
      <c r="G101" s="33"/>
      <c r="H101" s="32">
        <f t="shared" si="14"/>
        <v>0</v>
      </c>
      <c r="I101" s="33">
        <f t="shared" si="15"/>
        <v>0</v>
      </c>
      <c r="J101" s="34">
        <f t="shared" si="16"/>
        <v>0</v>
      </c>
      <c r="K101" s="35"/>
      <c r="L101" s="35"/>
      <c r="N101" s="37"/>
    </row>
    <row r="102" spans="1:14" x14ac:dyDescent="0.25">
      <c r="H102" s="27">
        <f>SUBTOTAL(9,H89:H101)</f>
        <v>0</v>
      </c>
      <c r="I102" s="28">
        <f t="shared" ref="I102:J102" si="17">SUBTOTAL(9,I89:I101)</f>
        <v>0</v>
      </c>
      <c r="J102" s="51">
        <f t="shared" si="17"/>
        <v>0</v>
      </c>
    </row>
    <row r="106" spans="1:14" x14ac:dyDescent="0.25">
      <c r="J106" s="51"/>
    </row>
  </sheetData>
  <mergeCells count="1">
    <mergeCell ref="A1:J1"/>
  </mergeCells>
  <printOptions gridLines="1"/>
  <pageMargins left="0.72" right="0.75" top="1.02" bottom="0.64" header="0.46" footer="0.4"/>
  <pageSetup paperSize="9" orientation="landscape" horizontalDpi="300" verticalDpi="1200" r:id="rId1"/>
  <headerFooter alignWithMargins="0">
    <oddHeader>&amp;L&amp;"Arial CE,Félkövér"SIÓFOKI KÓRHÁZ ÉS RENDELŐINTÉZET, CSECSEMŐ RÉSZLEG FELÚJÍTÁS    
&amp;"Arial CE,Normál"Siófok, Semmelweis utca 1.
Hrsz.:  9675/15&amp;RKÖLTSÉGVETÉSI KIÍRÁS</oddHeader>
    <oddFooter>&amp;L&amp;"Arial Black,Dőlt"&amp;12TGA&amp;R&amp;P/&amp;N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9"/>
  <sheetViews>
    <sheetView topLeftCell="A16" zoomScale="115" zoomScaleNormal="115" zoomScaleSheetLayoutView="115" workbookViewId="0">
      <selection activeCell="D33" sqref="D33"/>
    </sheetView>
  </sheetViews>
  <sheetFormatPr defaultColWidth="8.88671875" defaultRowHeight="13.8" x14ac:dyDescent="0.25"/>
  <cols>
    <col min="1" max="1" width="4.109375" style="25" customWidth="1"/>
    <col min="2" max="2" width="5" style="73" customWidth="1"/>
    <col min="3" max="3" width="58.109375" style="135" customWidth="1"/>
    <col min="4" max="4" width="6.5546875" style="122" customWidth="1"/>
    <col min="5" max="5" width="4.109375" style="77" customWidth="1"/>
    <col min="6" max="6" width="10.6640625" style="28" customWidth="1"/>
    <col min="7" max="7" width="10.6640625" style="44" customWidth="1"/>
    <col min="8" max="8" width="10.6640625" style="28" customWidth="1"/>
    <col min="9" max="10" width="10.6640625" style="44" customWidth="1"/>
    <col min="11" max="11" width="8.33203125" style="30" customWidth="1"/>
    <col min="12" max="12" width="14.44140625" style="30" customWidth="1"/>
    <col min="13" max="13" width="13" style="26" customWidth="1"/>
    <col min="14" max="14" width="14.33203125" style="31" customWidth="1"/>
    <col min="15" max="16384" width="8.88671875" style="26"/>
  </cols>
  <sheetData>
    <row r="1" spans="1:14" s="40" customFormat="1" ht="9.6" customHeight="1" thickBot="1" x14ac:dyDescent="0.3">
      <c r="A1" s="201"/>
      <c r="B1" s="202"/>
      <c r="C1" s="202"/>
      <c r="D1" s="202"/>
      <c r="E1" s="202"/>
      <c r="F1" s="202"/>
      <c r="G1" s="202"/>
      <c r="H1" s="202"/>
      <c r="I1" s="202"/>
      <c r="J1" s="203"/>
      <c r="K1" s="39"/>
      <c r="L1" s="39"/>
      <c r="N1" s="41"/>
    </row>
    <row r="3" spans="1:14" s="40" customFormat="1" ht="27.6" x14ac:dyDescent="0.25">
      <c r="A3" s="60" t="s">
        <v>36</v>
      </c>
      <c r="B3" s="60"/>
      <c r="C3" s="115" t="s">
        <v>37</v>
      </c>
      <c r="D3" s="116" t="s">
        <v>38</v>
      </c>
      <c r="E3" s="153" t="s">
        <v>39</v>
      </c>
      <c r="F3" s="28" t="s">
        <v>40</v>
      </c>
      <c r="G3" s="44" t="s">
        <v>41</v>
      </c>
      <c r="H3" s="28" t="s">
        <v>42</v>
      </c>
      <c r="I3" s="44" t="s">
        <v>43</v>
      </c>
      <c r="J3" s="44" t="s">
        <v>44</v>
      </c>
      <c r="K3" s="39"/>
      <c r="L3" s="39"/>
      <c r="N3" s="41"/>
    </row>
    <row r="4" spans="1:14" s="40" customFormat="1" ht="18" x14ac:dyDescent="0.25">
      <c r="A4" s="72"/>
      <c r="B4" s="24"/>
      <c r="C4" s="136" t="s">
        <v>277</v>
      </c>
      <c r="D4" s="116"/>
      <c r="E4" s="153"/>
      <c r="F4" s="28"/>
      <c r="G4" s="44"/>
      <c r="H4" s="28"/>
      <c r="I4" s="44"/>
      <c r="J4" s="44"/>
      <c r="K4" s="39"/>
      <c r="L4" s="39"/>
      <c r="N4" s="41"/>
    </row>
    <row r="5" spans="1:14" s="36" customFormat="1" x14ac:dyDescent="0.25">
      <c r="A5" s="124"/>
      <c r="B5" s="124"/>
      <c r="C5" s="137" t="s">
        <v>186</v>
      </c>
      <c r="D5" s="125"/>
      <c r="E5" s="154"/>
      <c r="F5" s="33"/>
      <c r="G5" s="47"/>
      <c r="H5" s="33"/>
      <c r="I5" s="47"/>
      <c r="J5" s="47"/>
      <c r="K5" s="35"/>
      <c r="L5" s="35"/>
      <c r="N5" s="37"/>
    </row>
    <row r="6" spans="1:14" s="171" customFormat="1" ht="27.6" x14ac:dyDescent="0.25">
      <c r="A6" s="164" t="s">
        <v>187</v>
      </c>
      <c r="B6" s="164"/>
      <c r="C6" s="165" t="s">
        <v>188</v>
      </c>
      <c r="D6" s="166">
        <v>1</v>
      </c>
      <c r="E6" s="167" t="s">
        <v>52</v>
      </c>
      <c r="F6" s="168"/>
      <c r="G6" s="169"/>
      <c r="H6" s="168">
        <f t="shared" ref="H6" si="0">D6*F6</f>
        <v>0</v>
      </c>
      <c r="I6" s="169">
        <f t="shared" ref="I6" si="1">D6*G6</f>
        <v>0</v>
      </c>
      <c r="J6" s="169">
        <f t="shared" ref="J6" si="2">H6+I6</f>
        <v>0</v>
      </c>
      <c r="K6" s="170"/>
      <c r="L6" s="170"/>
      <c r="N6" s="172"/>
    </row>
    <row r="7" spans="1:14" s="96" customFormat="1" x14ac:dyDescent="0.25">
      <c r="A7" s="98"/>
      <c r="B7" s="98"/>
      <c r="C7" s="143"/>
      <c r="D7" s="99"/>
      <c r="E7" s="144"/>
      <c r="F7" s="94"/>
      <c r="G7" s="161"/>
      <c r="H7" s="27">
        <f>SUBTOTAL(9,H6)</f>
        <v>0</v>
      </c>
      <c r="I7" s="28">
        <f>SUBTOTAL(9,I6)</f>
        <v>0</v>
      </c>
      <c r="J7" s="51">
        <f>SUBTOTAL(9,J6)</f>
        <v>0</v>
      </c>
      <c r="K7" s="95"/>
      <c r="L7" s="95"/>
      <c r="N7" s="97"/>
    </row>
    <row r="8" spans="1:14" s="110" customFormat="1" x14ac:dyDescent="0.25">
      <c r="A8" s="126"/>
      <c r="B8" s="126"/>
      <c r="C8" s="139" t="s">
        <v>189</v>
      </c>
      <c r="D8" s="127"/>
      <c r="E8" s="151"/>
      <c r="F8" s="108"/>
      <c r="G8" s="162"/>
      <c r="H8" s="108"/>
      <c r="I8" s="162"/>
      <c r="J8" s="162"/>
      <c r="K8" s="109"/>
      <c r="L8" s="109"/>
      <c r="N8" s="111"/>
    </row>
    <row r="9" spans="1:14" s="96" customFormat="1" ht="27.6" x14ac:dyDescent="0.25">
      <c r="A9" s="100" t="s">
        <v>190</v>
      </c>
      <c r="B9" s="100"/>
      <c r="C9" s="140" t="s">
        <v>324</v>
      </c>
      <c r="D9" s="102">
        <v>350</v>
      </c>
      <c r="E9" s="147" t="s">
        <v>47</v>
      </c>
      <c r="F9" s="94"/>
      <c r="G9" s="161"/>
      <c r="H9" s="94">
        <f t="shared" ref="H9:H13" si="3">D9*F9</f>
        <v>0</v>
      </c>
      <c r="I9" s="161">
        <f t="shared" ref="I9:I13" si="4">D9*G9</f>
        <v>0</v>
      </c>
      <c r="J9" s="161">
        <f t="shared" ref="J9:J13" si="5">H9+I9</f>
        <v>0</v>
      </c>
      <c r="K9" s="95"/>
      <c r="L9" s="95"/>
      <c r="N9" s="97"/>
    </row>
    <row r="10" spans="1:14" s="96" customFormat="1" ht="27.6" x14ac:dyDescent="0.25">
      <c r="A10" s="100" t="s">
        <v>191</v>
      </c>
      <c r="B10" s="100"/>
      <c r="C10" s="140" t="s">
        <v>325</v>
      </c>
      <c r="D10" s="102">
        <v>300</v>
      </c>
      <c r="E10" s="147" t="s">
        <v>47</v>
      </c>
      <c r="F10" s="94"/>
      <c r="G10" s="161"/>
      <c r="H10" s="94">
        <f t="shared" si="3"/>
        <v>0</v>
      </c>
      <c r="I10" s="161">
        <f t="shared" si="4"/>
        <v>0</v>
      </c>
      <c r="J10" s="161">
        <f t="shared" si="5"/>
        <v>0</v>
      </c>
      <c r="K10" s="95"/>
      <c r="L10" s="95"/>
      <c r="N10" s="97"/>
    </row>
    <row r="11" spans="1:14" s="96" customFormat="1" ht="27.6" x14ac:dyDescent="0.25">
      <c r="A11" s="100" t="s">
        <v>192</v>
      </c>
      <c r="B11" s="100"/>
      <c r="C11" s="140" t="s">
        <v>326</v>
      </c>
      <c r="D11" s="102">
        <v>50</v>
      </c>
      <c r="E11" s="147" t="s">
        <v>47</v>
      </c>
      <c r="F11" s="94"/>
      <c r="G11" s="161"/>
      <c r="H11" s="94">
        <f t="shared" si="3"/>
        <v>0</v>
      </c>
      <c r="I11" s="161">
        <f t="shared" si="4"/>
        <v>0</v>
      </c>
      <c r="J11" s="161">
        <f t="shared" si="5"/>
        <v>0</v>
      </c>
      <c r="K11" s="95"/>
      <c r="L11" s="95"/>
      <c r="N11" s="97"/>
    </row>
    <row r="12" spans="1:14" s="96" customFormat="1" ht="27.6" x14ac:dyDescent="0.25">
      <c r="A12" s="100" t="s">
        <v>193</v>
      </c>
      <c r="B12" s="100"/>
      <c r="C12" s="140" t="s">
        <v>327</v>
      </c>
      <c r="D12" s="102">
        <v>30</v>
      </c>
      <c r="E12" s="147" t="s">
        <v>47</v>
      </c>
      <c r="F12" s="94"/>
      <c r="G12" s="161"/>
      <c r="H12" s="94">
        <f t="shared" si="3"/>
        <v>0</v>
      </c>
      <c r="I12" s="161">
        <f t="shared" si="4"/>
        <v>0</v>
      </c>
      <c r="J12" s="161">
        <f t="shared" si="5"/>
        <v>0</v>
      </c>
      <c r="K12" s="95"/>
      <c r="L12" s="95"/>
      <c r="N12" s="97"/>
    </row>
    <row r="13" spans="1:14" s="110" customFormat="1" ht="82.8" x14ac:dyDescent="0.25">
      <c r="A13" s="126" t="s">
        <v>194</v>
      </c>
      <c r="B13" s="126"/>
      <c r="C13" s="141" t="s">
        <v>328</v>
      </c>
      <c r="D13" s="134">
        <v>35</v>
      </c>
      <c r="E13" s="148" t="s">
        <v>47</v>
      </c>
      <c r="F13" s="108"/>
      <c r="G13" s="162"/>
      <c r="H13" s="108">
        <f t="shared" si="3"/>
        <v>0</v>
      </c>
      <c r="I13" s="162">
        <f t="shared" si="4"/>
        <v>0</v>
      </c>
      <c r="J13" s="162">
        <f t="shared" si="5"/>
        <v>0</v>
      </c>
      <c r="K13" s="109"/>
      <c r="L13" s="109"/>
      <c r="N13" s="111"/>
    </row>
    <row r="14" spans="1:14" s="96" customFormat="1" x14ac:dyDescent="0.25">
      <c r="A14" s="100"/>
      <c r="B14" s="100"/>
      <c r="C14" s="142"/>
      <c r="D14" s="101"/>
      <c r="E14" s="147"/>
      <c r="F14" s="94"/>
      <c r="G14" s="161"/>
      <c r="H14" s="27">
        <f>SUBTOTAL(9,H9:H13)</f>
        <v>0</v>
      </c>
      <c r="I14" s="28">
        <f>SUBTOTAL(9,I9:I13)</f>
        <v>0</v>
      </c>
      <c r="J14" s="51">
        <f>SUBTOTAL(9,J9:J13)</f>
        <v>0</v>
      </c>
      <c r="K14" s="95"/>
      <c r="L14" s="95"/>
      <c r="N14" s="97"/>
    </row>
    <row r="15" spans="1:14" s="110" customFormat="1" x14ac:dyDescent="0.25">
      <c r="A15" s="126"/>
      <c r="B15" s="126"/>
      <c r="C15" s="146" t="s">
        <v>195</v>
      </c>
      <c r="D15" s="128"/>
      <c r="E15" s="148"/>
      <c r="F15" s="108"/>
      <c r="G15" s="162"/>
      <c r="H15" s="108"/>
      <c r="I15" s="162"/>
      <c r="J15" s="162"/>
      <c r="K15" s="109"/>
      <c r="L15" s="109"/>
      <c r="N15" s="111"/>
    </row>
    <row r="16" spans="1:14" s="96" customFormat="1" ht="55.2" x14ac:dyDescent="0.25">
      <c r="A16" s="100"/>
      <c r="B16" s="100"/>
      <c r="C16" s="143" t="s">
        <v>196</v>
      </c>
      <c r="D16" s="102"/>
      <c r="E16" s="147"/>
      <c r="F16" s="94"/>
      <c r="G16" s="161"/>
      <c r="H16" s="94">
        <f t="shared" ref="H16:H23" si="6">D16*F16</f>
        <v>0</v>
      </c>
      <c r="I16" s="161">
        <f t="shared" ref="I16:I23" si="7">D16*G16</f>
        <v>0</v>
      </c>
      <c r="J16" s="161">
        <f t="shared" ref="J16:J23" si="8">H16+I16</f>
        <v>0</v>
      </c>
      <c r="K16" s="95"/>
      <c r="L16" s="95"/>
      <c r="N16" s="97"/>
    </row>
    <row r="17" spans="1:14" s="96" customFormat="1" ht="27.6" x14ac:dyDescent="0.25">
      <c r="A17" s="100" t="s">
        <v>197</v>
      </c>
      <c r="B17" s="100"/>
      <c r="C17" s="140" t="s">
        <v>198</v>
      </c>
      <c r="D17" s="102">
        <v>25</v>
      </c>
      <c r="E17" s="147" t="s">
        <v>47</v>
      </c>
      <c r="F17" s="94"/>
      <c r="G17" s="161"/>
      <c r="H17" s="94">
        <f t="shared" si="6"/>
        <v>0</v>
      </c>
      <c r="I17" s="161">
        <f t="shared" si="7"/>
        <v>0</v>
      </c>
      <c r="J17" s="161">
        <f t="shared" si="8"/>
        <v>0</v>
      </c>
      <c r="K17" s="95"/>
      <c r="L17" s="95"/>
      <c r="N17" s="97"/>
    </row>
    <row r="18" spans="1:14" s="96" customFormat="1" ht="15.6" x14ac:dyDescent="0.25">
      <c r="A18" s="100" t="s">
        <v>199</v>
      </c>
      <c r="B18" s="100"/>
      <c r="C18" s="140" t="s">
        <v>273</v>
      </c>
      <c r="D18" s="102">
        <v>60</v>
      </c>
      <c r="E18" s="147" t="s">
        <v>47</v>
      </c>
      <c r="F18" s="94"/>
      <c r="G18" s="161"/>
      <c r="H18" s="94">
        <f t="shared" si="6"/>
        <v>0</v>
      </c>
      <c r="I18" s="161">
        <f t="shared" si="7"/>
        <v>0</v>
      </c>
      <c r="J18" s="161">
        <f t="shared" si="8"/>
        <v>0</v>
      </c>
      <c r="K18" s="95"/>
      <c r="L18" s="95"/>
      <c r="N18" s="97"/>
    </row>
    <row r="19" spans="1:14" s="96" customFormat="1" ht="15.6" x14ac:dyDescent="0.25">
      <c r="A19" s="100" t="s">
        <v>200</v>
      </c>
      <c r="B19" s="100"/>
      <c r="C19" s="140" t="s">
        <v>274</v>
      </c>
      <c r="D19" s="102">
        <v>350</v>
      </c>
      <c r="E19" s="147" t="s">
        <v>47</v>
      </c>
      <c r="F19" s="94"/>
      <c r="G19" s="161"/>
      <c r="H19" s="94">
        <f t="shared" si="6"/>
        <v>0</v>
      </c>
      <c r="I19" s="161">
        <f t="shared" si="7"/>
        <v>0</v>
      </c>
      <c r="J19" s="161">
        <f t="shared" si="8"/>
        <v>0</v>
      </c>
      <c r="K19" s="95"/>
      <c r="L19" s="95"/>
      <c r="N19" s="97"/>
    </row>
    <row r="20" spans="1:14" s="96" customFormat="1" ht="15.6" x14ac:dyDescent="0.25">
      <c r="A20" s="100" t="s">
        <v>201</v>
      </c>
      <c r="B20" s="100"/>
      <c r="C20" s="140" t="s">
        <v>275</v>
      </c>
      <c r="D20" s="102">
        <v>480</v>
      </c>
      <c r="E20" s="147" t="s">
        <v>47</v>
      </c>
      <c r="F20" s="94"/>
      <c r="G20" s="161"/>
      <c r="H20" s="94">
        <f t="shared" si="6"/>
        <v>0</v>
      </c>
      <c r="I20" s="161">
        <f t="shared" si="7"/>
        <v>0</v>
      </c>
      <c r="J20" s="161">
        <f t="shared" si="8"/>
        <v>0</v>
      </c>
      <c r="K20" s="95"/>
      <c r="L20" s="95"/>
      <c r="N20" s="97"/>
    </row>
    <row r="21" spans="1:14" s="96" customFormat="1" ht="15.6" x14ac:dyDescent="0.25">
      <c r="A21" s="100" t="s">
        <v>202</v>
      </c>
      <c r="B21" s="100"/>
      <c r="C21" s="140" t="s">
        <v>276</v>
      </c>
      <c r="D21" s="102">
        <v>20</v>
      </c>
      <c r="E21" s="147" t="s">
        <v>47</v>
      </c>
      <c r="F21" s="94"/>
      <c r="G21" s="161"/>
      <c r="H21" s="94">
        <f t="shared" si="6"/>
        <v>0</v>
      </c>
      <c r="I21" s="161">
        <f t="shared" si="7"/>
        <v>0</v>
      </c>
      <c r="J21" s="161">
        <f t="shared" si="8"/>
        <v>0</v>
      </c>
      <c r="K21" s="95"/>
      <c r="L21" s="95"/>
      <c r="N21" s="97"/>
    </row>
    <row r="22" spans="1:14" s="96" customFormat="1" x14ac:dyDescent="0.25">
      <c r="A22" s="100" t="s">
        <v>203</v>
      </c>
      <c r="B22" s="100"/>
      <c r="C22" s="140" t="s">
        <v>204</v>
      </c>
      <c r="D22" s="102">
        <v>130</v>
      </c>
      <c r="E22" s="147" t="s">
        <v>47</v>
      </c>
      <c r="F22" s="94"/>
      <c r="G22" s="161"/>
      <c r="H22" s="94">
        <f t="shared" si="6"/>
        <v>0</v>
      </c>
      <c r="I22" s="161">
        <f t="shared" si="7"/>
        <v>0</v>
      </c>
      <c r="J22" s="161">
        <f t="shared" si="8"/>
        <v>0</v>
      </c>
      <c r="K22" s="95"/>
      <c r="L22" s="95"/>
      <c r="N22" s="97"/>
    </row>
    <row r="23" spans="1:14" s="110" customFormat="1" x14ac:dyDescent="0.25">
      <c r="A23" s="126" t="s">
        <v>205</v>
      </c>
      <c r="B23" s="126"/>
      <c r="C23" s="141" t="s">
        <v>206</v>
      </c>
      <c r="D23" s="134">
        <v>35</v>
      </c>
      <c r="E23" s="148" t="s">
        <v>47</v>
      </c>
      <c r="F23" s="108"/>
      <c r="G23" s="162"/>
      <c r="H23" s="108">
        <f t="shared" si="6"/>
        <v>0</v>
      </c>
      <c r="I23" s="162">
        <f t="shared" si="7"/>
        <v>0</v>
      </c>
      <c r="J23" s="162">
        <f t="shared" si="8"/>
        <v>0</v>
      </c>
      <c r="K23" s="109"/>
      <c r="L23" s="109"/>
      <c r="N23" s="111"/>
    </row>
    <row r="24" spans="1:14" s="96" customFormat="1" x14ac:dyDescent="0.25">
      <c r="A24" s="100"/>
      <c r="B24" s="100"/>
      <c r="C24" s="140"/>
      <c r="D24" s="102"/>
      <c r="E24" s="147"/>
      <c r="F24" s="94"/>
      <c r="G24" s="161"/>
      <c r="H24" s="27">
        <f>SUBTOTAL(9,H17:H23)</f>
        <v>0</v>
      </c>
      <c r="I24" s="28">
        <f t="shared" ref="I24:J24" si="9">SUBTOTAL(9,I17:I23)</f>
        <v>0</v>
      </c>
      <c r="J24" s="51">
        <f t="shared" si="9"/>
        <v>0</v>
      </c>
      <c r="K24" s="95"/>
      <c r="L24" s="95"/>
      <c r="N24" s="97"/>
    </row>
    <row r="25" spans="1:14" s="110" customFormat="1" ht="41.4" x14ac:dyDescent="0.25">
      <c r="A25" s="126"/>
      <c r="B25" s="126"/>
      <c r="C25" s="146" t="s">
        <v>207</v>
      </c>
      <c r="D25" s="127"/>
      <c r="E25" s="148"/>
      <c r="F25" s="108"/>
      <c r="G25" s="162"/>
      <c r="H25" s="108"/>
      <c r="I25" s="162"/>
      <c r="J25" s="162"/>
      <c r="K25" s="109"/>
      <c r="L25" s="109"/>
      <c r="N25" s="111"/>
    </row>
    <row r="26" spans="1:14" s="96" customFormat="1" x14ac:dyDescent="0.25">
      <c r="A26" s="100" t="s">
        <v>208</v>
      </c>
      <c r="B26" s="100"/>
      <c r="C26" s="147" t="s">
        <v>209</v>
      </c>
      <c r="D26" s="112">
        <v>3</v>
      </c>
      <c r="E26" s="147" t="s">
        <v>52</v>
      </c>
      <c r="F26" s="94"/>
      <c r="G26" s="161"/>
      <c r="H26" s="94">
        <f t="shared" ref="H26:H35" si="10">D26*F26</f>
        <v>0</v>
      </c>
      <c r="I26" s="161">
        <f t="shared" ref="I26:I35" si="11">D26*G26</f>
        <v>0</v>
      </c>
      <c r="J26" s="161">
        <f t="shared" ref="J26:J35" si="12">H26+I26</f>
        <v>0</v>
      </c>
      <c r="K26" s="95"/>
      <c r="L26" s="95"/>
      <c r="N26" s="97"/>
    </row>
    <row r="27" spans="1:14" s="96" customFormat="1" x14ac:dyDescent="0.25">
      <c r="A27" s="100" t="s">
        <v>210</v>
      </c>
      <c r="B27" s="100"/>
      <c r="C27" s="147" t="s">
        <v>211</v>
      </c>
      <c r="D27" s="112">
        <v>10</v>
      </c>
      <c r="E27" s="147" t="s">
        <v>52</v>
      </c>
      <c r="F27" s="94"/>
      <c r="G27" s="161"/>
      <c r="H27" s="94">
        <f t="shared" si="10"/>
        <v>0</v>
      </c>
      <c r="I27" s="161">
        <f t="shared" si="11"/>
        <v>0</v>
      </c>
      <c r="J27" s="161">
        <f t="shared" si="12"/>
        <v>0</v>
      </c>
      <c r="K27" s="95"/>
      <c r="L27" s="95"/>
      <c r="N27" s="97"/>
    </row>
    <row r="28" spans="1:14" s="96" customFormat="1" x14ac:dyDescent="0.25">
      <c r="A28" s="100" t="s">
        <v>212</v>
      </c>
      <c r="B28" s="100"/>
      <c r="C28" s="140" t="s">
        <v>213</v>
      </c>
      <c r="D28" s="102">
        <v>16</v>
      </c>
      <c r="E28" s="147" t="s">
        <v>52</v>
      </c>
      <c r="F28" s="94"/>
      <c r="G28" s="161"/>
      <c r="H28" s="94">
        <f t="shared" si="10"/>
        <v>0</v>
      </c>
      <c r="I28" s="161">
        <f t="shared" si="11"/>
        <v>0</v>
      </c>
      <c r="J28" s="161">
        <f t="shared" si="12"/>
        <v>0</v>
      </c>
      <c r="K28" s="95"/>
      <c r="L28" s="95"/>
      <c r="N28" s="97"/>
    </row>
    <row r="29" spans="1:14" s="96" customFormat="1" x14ac:dyDescent="0.25">
      <c r="A29" s="100" t="s">
        <v>214</v>
      </c>
      <c r="B29" s="100"/>
      <c r="C29" s="147" t="s">
        <v>215</v>
      </c>
      <c r="D29" s="112">
        <v>59</v>
      </c>
      <c r="E29" s="147" t="s">
        <v>52</v>
      </c>
      <c r="F29" s="94"/>
      <c r="G29" s="161"/>
      <c r="H29" s="94">
        <f t="shared" si="10"/>
        <v>0</v>
      </c>
      <c r="I29" s="161">
        <f t="shared" si="11"/>
        <v>0</v>
      </c>
      <c r="J29" s="161">
        <f t="shared" si="12"/>
        <v>0</v>
      </c>
      <c r="K29" s="95"/>
      <c r="L29" s="95"/>
      <c r="N29" s="97"/>
    </row>
    <row r="30" spans="1:14" s="96" customFormat="1" x14ac:dyDescent="0.25">
      <c r="A30" s="100" t="s">
        <v>216</v>
      </c>
      <c r="B30" s="100"/>
      <c r="C30" s="147" t="s">
        <v>217</v>
      </c>
      <c r="D30" s="112">
        <v>9</v>
      </c>
      <c r="E30" s="147" t="s">
        <v>52</v>
      </c>
      <c r="F30" s="94"/>
      <c r="G30" s="161"/>
      <c r="H30" s="94">
        <f t="shared" si="10"/>
        <v>0</v>
      </c>
      <c r="I30" s="161">
        <f t="shared" si="11"/>
        <v>0</v>
      </c>
      <c r="J30" s="161">
        <f t="shared" si="12"/>
        <v>0</v>
      </c>
      <c r="K30" s="95"/>
      <c r="L30" s="95"/>
      <c r="N30" s="97"/>
    </row>
    <row r="31" spans="1:14" s="96" customFormat="1" x14ac:dyDescent="0.25">
      <c r="A31" s="100" t="s">
        <v>218</v>
      </c>
      <c r="B31" s="100"/>
      <c r="C31" s="147" t="s">
        <v>219</v>
      </c>
      <c r="D31" s="112">
        <v>5</v>
      </c>
      <c r="E31" s="147" t="s">
        <v>52</v>
      </c>
      <c r="F31" s="94"/>
      <c r="G31" s="161"/>
      <c r="H31" s="94">
        <f t="shared" si="10"/>
        <v>0</v>
      </c>
      <c r="I31" s="161">
        <f t="shared" si="11"/>
        <v>0</v>
      </c>
      <c r="J31" s="161">
        <f t="shared" si="12"/>
        <v>0</v>
      </c>
      <c r="K31" s="95"/>
      <c r="L31" s="95"/>
      <c r="N31" s="97"/>
    </row>
    <row r="32" spans="1:14" s="96" customFormat="1" x14ac:dyDescent="0.25">
      <c r="A32" s="100" t="s">
        <v>220</v>
      </c>
      <c r="B32" s="100"/>
      <c r="C32" s="147" t="s">
        <v>221</v>
      </c>
      <c r="D32" s="112">
        <v>5</v>
      </c>
      <c r="E32" s="147" t="s">
        <v>52</v>
      </c>
      <c r="F32" s="94"/>
      <c r="G32" s="161"/>
      <c r="H32" s="94">
        <f t="shared" si="10"/>
        <v>0</v>
      </c>
      <c r="I32" s="161">
        <f t="shared" si="11"/>
        <v>0</v>
      </c>
      <c r="J32" s="161">
        <f t="shared" si="12"/>
        <v>0</v>
      </c>
      <c r="K32" s="95"/>
      <c r="L32" s="95"/>
      <c r="N32" s="97"/>
    </row>
    <row r="33" spans="1:14" s="96" customFormat="1" x14ac:dyDescent="0.25">
      <c r="A33" s="100" t="s">
        <v>222</v>
      </c>
      <c r="B33" s="100"/>
      <c r="C33" s="147" t="s">
        <v>223</v>
      </c>
      <c r="D33" s="112">
        <v>2</v>
      </c>
      <c r="E33" s="147" t="s">
        <v>52</v>
      </c>
      <c r="F33" s="94"/>
      <c r="G33" s="161"/>
      <c r="H33" s="94">
        <f t="shared" si="10"/>
        <v>0</v>
      </c>
      <c r="I33" s="161">
        <f t="shared" si="11"/>
        <v>0</v>
      </c>
      <c r="J33" s="161">
        <f t="shared" si="12"/>
        <v>0</v>
      </c>
      <c r="K33" s="95"/>
      <c r="L33" s="95"/>
      <c r="N33" s="97"/>
    </row>
    <row r="34" spans="1:14" s="96" customFormat="1" ht="27.6" x14ac:dyDescent="0.25">
      <c r="A34" s="100" t="s">
        <v>224</v>
      </c>
      <c r="B34" s="100"/>
      <c r="C34" s="147" t="s">
        <v>225</v>
      </c>
      <c r="D34" s="112">
        <v>7</v>
      </c>
      <c r="E34" s="147" t="s">
        <v>52</v>
      </c>
      <c r="F34" s="94"/>
      <c r="G34" s="161"/>
      <c r="H34" s="94">
        <f t="shared" si="10"/>
        <v>0</v>
      </c>
      <c r="I34" s="161">
        <f t="shared" si="11"/>
        <v>0</v>
      </c>
      <c r="J34" s="161">
        <f t="shared" si="12"/>
        <v>0</v>
      </c>
      <c r="K34" s="95"/>
      <c r="L34" s="95"/>
      <c r="N34" s="97"/>
    </row>
    <row r="35" spans="1:14" s="110" customFormat="1" x14ac:dyDescent="0.25">
      <c r="A35" s="126" t="s">
        <v>226</v>
      </c>
      <c r="B35" s="126"/>
      <c r="C35" s="148" t="s">
        <v>227</v>
      </c>
      <c r="D35" s="132">
        <v>1</v>
      </c>
      <c r="E35" s="148" t="s">
        <v>52</v>
      </c>
      <c r="F35" s="108"/>
      <c r="G35" s="162"/>
      <c r="H35" s="108">
        <f t="shared" si="10"/>
        <v>0</v>
      </c>
      <c r="I35" s="162">
        <f t="shared" si="11"/>
        <v>0</v>
      </c>
      <c r="J35" s="162">
        <f t="shared" si="12"/>
        <v>0</v>
      </c>
      <c r="K35" s="109"/>
      <c r="L35" s="109"/>
      <c r="N35" s="111"/>
    </row>
    <row r="36" spans="1:14" s="96" customFormat="1" x14ac:dyDescent="0.3">
      <c r="A36" s="103"/>
      <c r="B36" s="103"/>
      <c r="C36" s="149"/>
      <c r="D36" s="104"/>
      <c r="E36" s="155"/>
      <c r="F36" s="94"/>
      <c r="G36" s="161"/>
      <c r="H36" s="27">
        <f>SUBTOTAL(9,H26:H35)</f>
        <v>0</v>
      </c>
      <c r="I36" s="28">
        <f t="shared" ref="I36:J36" si="13">SUBTOTAL(9,I26:I35)</f>
        <v>0</v>
      </c>
      <c r="J36" s="51">
        <f t="shared" si="13"/>
        <v>0</v>
      </c>
      <c r="K36" s="95"/>
      <c r="L36" s="95"/>
      <c r="N36" s="97"/>
    </row>
    <row r="37" spans="1:14" s="110" customFormat="1" ht="41.4" x14ac:dyDescent="0.3">
      <c r="A37" s="129" t="s">
        <v>228</v>
      </c>
      <c r="B37" s="129" t="s">
        <v>229</v>
      </c>
      <c r="C37" s="150" t="s">
        <v>230</v>
      </c>
      <c r="D37" s="130"/>
      <c r="E37" s="156" t="s">
        <v>228</v>
      </c>
      <c r="F37" s="108"/>
      <c r="G37" s="162"/>
      <c r="H37" s="108"/>
      <c r="I37" s="162"/>
      <c r="J37" s="162"/>
      <c r="K37" s="109"/>
      <c r="L37" s="109"/>
      <c r="N37" s="111"/>
    </row>
    <row r="38" spans="1:14" s="96" customFormat="1" ht="27.6" x14ac:dyDescent="0.25">
      <c r="A38" s="100" t="s">
        <v>231</v>
      </c>
      <c r="B38" s="117" t="s">
        <v>232</v>
      </c>
      <c r="C38" s="147" t="s">
        <v>329</v>
      </c>
      <c r="D38" s="117">
        <v>6</v>
      </c>
      <c r="E38" s="147" t="s">
        <v>52</v>
      </c>
      <c r="F38" s="94"/>
      <c r="G38" s="161"/>
      <c r="H38" s="94">
        <f t="shared" ref="H38:H47" si="14">D38*F38</f>
        <v>0</v>
      </c>
      <c r="I38" s="161">
        <f t="shared" ref="I38:I47" si="15">D38*G38</f>
        <v>0</v>
      </c>
      <c r="J38" s="161">
        <f t="shared" ref="J38:J47" si="16">H38+I38</f>
        <v>0</v>
      </c>
      <c r="K38" s="95"/>
      <c r="L38" s="95"/>
      <c r="N38" s="97"/>
    </row>
    <row r="39" spans="1:14" s="96" customFormat="1" ht="27.6" x14ac:dyDescent="0.25">
      <c r="A39" s="100" t="s">
        <v>233</v>
      </c>
      <c r="B39" s="117" t="s">
        <v>234</v>
      </c>
      <c r="C39" s="147" t="s">
        <v>330</v>
      </c>
      <c r="D39" s="117">
        <v>33</v>
      </c>
      <c r="E39" s="147" t="s">
        <v>52</v>
      </c>
      <c r="F39" s="94"/>
      <c r="G39" s="161"/>
      <c r="H39" s="94">
        <f t="shared" si="14"/>
        <v>0</v>
      </c>
      <c r="I39" s="161">
        <f t="shared" si="15"/>
        <v>0</v>
      </c>
      <c r="J39" s="161">
        <f t="shared" si="16"/>
        <v>0</v>
      </c>
      <c r="K39" s="95"/>
      <c r="L39" s="95"/>
      <c r="N39" s="97"/>
    </row>
    <row r="40" spans="1:14" s="96" customFormat="1" ht="27.6" x14ac:dyDescent="0.25">
      <c r="A40" s="100" t="s">
        <v>235</v>
      </c>
      <c r="B40" s="117" t="s">
        <v>236</v>
      </c>
      <c r="C40" s="147" t="s">
        <v>331</v>
      </c>
      <c r="D40" s="117">
        <v>14</v>
      </c>
      <c r="E40" s="147" t="s">
        <v>52</v>
      </c>
      <c r="F40" s="94"/>
      <c r="G40" s="161"/>
      <c r="H40" s="94">
        <f t="shared" si="14"/>
        <v>0</v>
      </c>
      <c r="I40" s="161">
        <f t="shared" si="15"/>
        <v>0</v>
      </c>
      <c r="J40" s="161">
        <f t="shared" si="16"/>
        <v>0</v>
      </c>
      <c r="K40" s="95"/>
      <c r="L40" s="95"/>
      <c r="N40" s="97"/>
    </row>
    <row r="41" spans="1:14" s="96" customFormat="1" ht="27.6" x14ac:dyDescent="0.25">
      <c r="A41" s="100" t="s">
        <v>237</v>
      </c>
      <c r="B41" s="117" t="s">
        <v>238</v>
      </c>
      <c r="C41" s="147" t="s">
        <v>332</v>
      </c>
      <c r="D41" s="117">
        <v>8</v>
      </c>
      <c r="E41" s="147" t="s">
        <v>52</v>
      </c>
      <c r="F41" s="94"/>
      <c r="G41" s="161"/>
      <c r="H41" s="94">
        <f t="shared" si="14"/>
        <v>0</v>
      </c>
      <c r="I41" s="161">
        <f t="shared" si="15"/>
        <v>0</v>
      </c>
      <c r="J41" s="161">
        <f t="shared" si="16"/>
        <v>0</v>
      </c>
      <c r="K41" s="95"/>
      <c r="L41" s="95"/>
      <c r="N41" s="97"/>
    </row>
    <row r="42" spans="1:14" s="96" customFormat="1" ht="27.6" x14ac:dyDescent="0.25">
      <c r="A42" s="100" t="s">
        <v>239</v>
      </c>
      <c r="B42" s="117" t="s">
        <v>240</v>
      </c>
      <c r="C42" s="147" t="s">
        <v>333</v>
      </c>
      <c r="D42" s="117">
        <v>5</v>
      </c>
      <c r="E42" s="147" t="s">
        <v>52</v>
      </c>
      <c r="F42" s="94"/>
      <c r="G42" s="161"/>
      <c r="H42" s="94">
        <f t="shared" si="14"/>
        <v>0</v>
      </c>
      <c r="I42" s="161">
        <f t="shared" si="15"/>
        <v>0</v>
      </c>
      <c r="J42" s="161">
        <f t="shared" si="16"/>
        <v>0</v>
      </c>
      <c r="K42" s="95"/>
      <c r="L42" s="95"/>
      <c r="N42" s="97"/>
    </row>
    <row r="43" spans="1:14" s="96" customFormat="1" ht="27.6" x14ac:dyDescent="0.25">
      <c r="A43" s="100" t="s">
        <v>241</v>
      </c>
      <c r="B43" s="117" t="s">
        <v>242</v>
      </c>
      <c r="C43" s="147" t="s">
        <v>334</v>
      </c>
      <c r="D43" s="117">
        <v>2</v>
      </c>
      <c r="E43" s="147" t="s">
        <v>52</v>
      </c>
      <c r="F43" s="94"/>
      <c r="G43" s="161"/>
      <c r="H43" s="94">
        <f t="shared" si="14"/>
        <v>0</v>
      </c>
      <c r="I43" s="161">
        <f t="shared" si="15"/>
        <v>0</v>
      </c>
      <c r="J43" s="161">
        <f t="shared" si="16"/>
        <v>0</v>
      </c>
      <c r="K43" s="95"/>
      <c r="L43" s="95"/>
      <c r="N43" s="97"/>
    </row>
    <row r="44" spans="1:14" s="96" customFormat="1" ht="27.6" x14ac:dyDescent="0.25">
      <c r="A44" s="100" t="s">
        <v>243</v>
      </c>
      <c r="B44" s="117" t="s">
        <v>244</v>
      </c>
      <c r="C44" s="147" t="s">
        <v>335</v>
      </c>
      <c r="D44" s="117">
        <v>4</v>
      </c>
      <c r="E44" s="147" t="s">
        <v>52</v>
      </c>
      <c r="F44" s="94"/>
      <c r="G44" s="161"/>
      <c r="H44" s="94">
        <f t="shared" si="14"/>
        <v>0</v>
      </c>
      <c r="I44" s="161">
        <f t="shared" si="15"/>
        <v>0</v>
      </c>
      <c r="J44" s="161">
        <f t="shared" si="16"/>
        <v>0</v>
      </c>
      <c r="K44" s="95"/>
      <c r="L44" s="95"/>
      <c r="N44" s="97"/>
    </row>
    <row r="45" spans="1:14" s="96" customFormat="1" ht="27.6" x14ac:dyDescent="0.25">
      <c r="A45" s="100" t="s">
        <v>245</v>
      </c>
      <c r="B45" s="117" t="s">
        <v>246</v>
      </c>
      <c r="C45" s="147" t="s">
        <v>336</v>
      </c>
      <c r="D45" s="117">
        <v>5</v>
      </c>
      <c r="E45" s="147" t="s">
        <v>52</v>
      </c>
      <c r="F45" s="94"/>
      <c r="G45" s="161"/>
      <c r="H45" s="94">
        <f t="shared" si="14"/>
        <v>0</v>
      </c>
      <c r="I45" s="161">
        <f t="shared" si="15"/>
        <v>0</v>
      </c>
      <c r="J45" s="161">
        <f t="shared" si="16"/>
        <v>0</v>
      </c>
      <c r="K45" s="95"/>
      <c r="L45" s="95"/>
      <c r="N45" s="97"/>
    </row>
    <row r="46" spans="1:14" s="96" customFormat="1" ht="55.2" x14ac:dyDescent="0.25">
      <c r="A46" s="100" t="s">
        <v>247</v>
      </c>
      <c r="B46" s="117"/>
      <c r="C46" s="147" t="s">
        <v>337</v>
      </c>
      <c r="D46" s="117">
        <v>5</v>
      </c>
      <c r="E46" s="147" t="s">
        <v>52</v>
      </c>
      <c r="F46" s="94"/>
      <c r="G46" s="161"/>
      <c r="H46" s="94">
        <f t="shared" si="14"/>
        <v>0</v>
      </c>
      <c r="I46" s="161">
        <f t="shared" si="15"/>
        <v>0</v>
      </c>
      <c r="J46" s="161">
        <f t="shared" si="16"/>
        <v>0</v>
      </c>
      <c r="K46" s="95"/>
      <c r="L46" s="95"/>
      <c r="N46" s="97"/>
    </row>
    <row r="47" spans="1:14" s="110" customFormat="1" ht="55.2" x14ac:dyDescent="0.25">
      <c r="A47" s="126" t="s">
        <v>248</v>
      </c>
      <c r="B47" s="133"/>
      <c r="C47" s="148" t="s">
        <v>338</v>
      </c>
      <c r="D47" s="133">
        <v>3</v>
      </c>
      <c r="E47" s="148" t="s">
        <v>52</v>
      </c>
      <c r="F47" s="108"/>
      <c r="G47" s="162"/>
      <c r="H47" s="108">
        <f t="shared" si="14"/>
        <v>0</v>
      </c>
      <c r="I47" s="162">
        <f t="shared" si="15"/>
        <v>0</v>
      </c>
      <c r="J47" s="162">
        <f t="shared" si="16"/>
        <v>0</v>
      </c>
      <c r="K47" s="109"/>
      <c r="L47" s="109"/>
      <c r="N47" s="111"/>
    </row>
    <row r="48" spans="1:14" s="96" customFormat="1" x14ac:dyDescent="0.3">
      <c r="A48" s="118"/>
      <c r="B48" s="119"/>
      <c r="C48" s="149"/>
      <c r="D48" s="120"/>
      <c r="E48" s="157"/>
      <c r="F48" s="94"/>
      <c r="G48" s="161"/>
      <c r="H48" s="27">
        <f>SUBTOTAL(9,H38:H47)</f>
        <v>0</v>
      </c>
      <c r="I48" s="28">
        <f t="shared" ref="I48" si="17">SUBTOTAL(9,I38:I47)</f>
        <v>0</v>
      </c>
      <c r="J48" s="51">
        <f t="shared" ref="J48" si="18">SUBTOTAL(9,J38:J47)</f>
        <v>0</v>
      </c>
      <c r="K48" s="95"/>
      <c r="L48" s="95"/>
      <c r="N48" s="97"/>
    </row>
    <row r="49" spans="1:14" s="110" customFormat="1" x14ac:dyDescent="0.25">
      <c r="A49" s="131"/>
      <c r="B49" s="126"/>
      <c r="C49" s="139" t="s">
        <v>249</v>
      </c>
      <c r="D49" s="127"/>
      <c r="E49" s="148" t="s">
        <v>228</v>
      </c>
      <c r="F49" s="108"/>
      <c r="G49" s="162"/>
      <c r="H49" s="108"/>
      <c r="I49" s="162"/>
      <c r="J49" s="162"/>
      <c r="K49" s="109"/>
      <c r="L49" s="109"/>
      <c r="N49" s="111"/>
    </row>
    <row r="50" spans="1:14" s="96" customFormat="1" ht="41.4" x14ac:dyDescent="0.25">
      <c r="A50" s="100" t="s">
        <v>250</v>
      </c>
      <c r="B50" s="100"/>
      <c r="C50" s="138" t="s">
        <v>251</v>
      </c>
      <c r="D50" s="112">
        <v>1</v>
      </c>
      <c r="E50" s="147" t="s">
        <v>52</v>
      </c>
      <c r="F50" s="94"/>
      <c r="G50" s="161"/>
      <c r="H50" s="94">
        <f t="shared" ref="H50:H51" si="19">D50*F50</f>
        <v>0</v>
      </c>
      <c r="I50" s="161">
        <f t="shared" ref="I50:I51" si="20">D50*G50</f>
        <v>0</v>
      </c>
      <c r="J50" s="161">
        <f t="shared" ref="J50:J51" si="21">H50+I50</f>
        <v>0</v>
      </c>
      <c r="K50" s="95"/>
      <c r="L50" s="95"/>
      <c r="N50" s="97"/>
    </row>
    <row r="51" spans="1:14" s="110" customFormat="1" x14ac:dyDescent="0.25">
      <c r="A51" s="126" t="s">
        <v>252</v>
      </c>
      <c r="B51" s="126"/>
      <c r="C51" s="148" t="s">
        <v>253</v>
      </c>
      <c r="D51" s="132">
        <v>1</v>
      </c>
      <c r="E51" s="148" t="s">
        <v>52</v>
      </c>
      <c r="F51" s="108"/>
      <c r="G51" s="162"/>
      <c r="H51" s="108">
        <f t="shared" si="19"/>
        <v>0</v>
      </c>
      <c r="I51" s="162">
        <f t="shared" si="20"/>
        <v>0</v>
      </c>
      <c r="J51" s="162">
        <f t="shared" si="21"/>
        <v>0</v>
      </c>
      <c r="K51" s="109"/>
      <c r="L51" s="109"/>
      <c r="N51" s="111"/>
    </row>
    <row r="52" spans="1:14" s="96" customFormat="1" x14ac:dyDescent="0.25">
      <c r="A52" s="105"/>
      <c r="B52" s="106"/>
      <c r="C52" s="142"/>
      <c r="D52" s="107"/>
      <c r="E52" s="158"/>
      <c r="F52" s="94"/>
      <c r="G52" s="161"/>
      <c r="H52" s="27">
        <f>SUBTOTAL(9,H50:H51)</f>
        <v>0</v>
      </c>
      <c r="I52" s="28">
        <f t="shared" ref="I52:J52" si="22">SUBTOTAL(9,I50:I51)</f>
        <v>0</v>
      </c>
      <c r="J52" s="51">
        <f t="shared" si="22"/>
        <v>0</v>
      </c>
      <c r="K52" s="95"/>
      <c r="L52" s="95"/>
      <c r="N52" s="97"/>
    </row>
    <row r="53" spans="1:14" s="110" customFormat="1" ht="27.6" x14ac:dyDescent="0.25">
      <c r="A53" s="126" t="s">
        <v>228</v>
      </c>
      <c r="B53" s="126"/>
      <c r="C53" s="139" t="s">
        <v>254</v>
      </c>
      <c r="D53" s="128"/>
      <c r="E53" s="145"/>
      <c r="F53" s="108"/>
      <c r="G53" s="162"/>
      <c r="H53" s="108"/>
      <c r="I53" s="162"/>
      <c r="J53" s="163"/>
      <c r="K53" s="109"/>
      <c r="L53" s="109"/>
      <c r="N53" s="111"/>
    </row>
    <row r="54" spans="1:14" s="96" customFormat="1" ht="55.2" x14ac:dyDescent="0.25">
      <c r="A54" s="100" t="s">
        <v>255</v>
      </c>
      <c r="B54" s="100"/>
      <c r="C54" s="138" t="s">
        <v>256</v>
      </c>
      <c r="D54" s="112">
        <v>150</v>
      </c>
      <c r="E54" s="147" t="s">
        <v>92</v>
      </c>
      <c r="F54" s="94"/>
      <c r="G54" s="161"/>
      <c r="H54" s="94">
        <f t="shared" ref="H54:H57" si="23">D54*F54</f>
        <v>0</v>
      </c>
      <c r="I54" s="161">
        <f t="shared" ref="I54:I57" si="24">D54*G54</f>
        <v>0</v>
      </c>
      <c r="J54" s="161">
        <f t="shared" ref="J54:J57" si="25">H54+I54</f>
        <v>0</v>
      </c>
      <c r="K54" s="95"/>
      <c r="L54" s="95"/>
      <c r="N54" s="97"/>
    </row>
    <row r="55" spans="1:14" s="96" customFormat="1" ht="55.2" x14ac:dyDescent="0.25">
      <c r="A55" s="100" t="s">
        <v>257</v>
      </c>
      <c r="B55" s="100"/>
      <c r="C55" s="138" t="s">
        <v>258</v>
      </c>
      <c r="D55" s="112">
        <v>50</v>
      </c>
      <c r="E55" s="147" t="s">
        <v>92</v>
      </c>
      <c r="F55" s="94"/>
      <c r="G55" s="161"/>
      <c r="H55" s="94">
        <f t="shared" si="23"/>
        <v>0</v>
      </c>
      <c r="I55" s="161">
        <f t="shared" si="24"/>
        <v>0</v>
      </c>
      <c r="J55" s="161">
        <f t="shared" si="25"/>
        <v>0</v>
      </c>
      <c r="K55" s="95"/>
      <c r="L55" s="95"/>
      <c r="N55" s="97"/>
    </row>
    <row r="56" spans="1:14" s="96" customFormat="1" x14ac:dyDescent="0.25">
      <c r="A56" s="100" t="s">
        <v>259</v>
      </c>
      <c r="B56" s="100"/>
      <c r="C56" s="138" t="s">
        <v>260</v>
      </c>
      <c r="D56" s="112">
        <v>25</v>
      </c>
      <c r="E56" s="147" t="s">
        <v>52</v>
      </c>
      <c r="F56" s="94"/>
      <c r="G56" s="161"/>
      <c r="H56" s="94">
        <f t="shared" si="23"/>
        <v>0</v>
      </c>
      <c r="I56" s="161">
        <f t="shared" si="24"/>
        <v>0</v>
      </c>
      <c r="J56" s="161">
        <f t="shared" si="25"/>
        <v>0</v>
      </c>
      <c r="K56" s="95"/>
      <c r="L56" s="95"/>
      <c r="N56" s="97"/>
    </row>
    <row r="57" spans="1:14" s="110" customFormat="1" x14ac:dyDescent="0.25">
      <c r="A57" s="126" t="s">
        <v>261</v>
      </c>
      <c r="B57" s="126"/>
      <c r="C57" s="151" t="s">
        <v>262</v>
      </c>
      <c r="D57" s="132">
        <v>1</v>
      </c>
      <c r="E57" s="148" t="s">
        <v>52</v>
      </c>
      <c r="F57" s="108"/>
      <c r="G57" s="162"/>
      <c r="H57" s="108">
        <f t="shared" si="23"/>
        <v>0</v>
      </c>
      <c r="I57" s="162">
        <f t="shared" si="24"/>
        <v>0</v>
      </c>
      <c r="J57" s="162">
        <f t="shared" si="25"/>
        <v>0</v>
      </c>
      <c r="K57" s="109"/>
      <c r="L57" s="109"/>
      <c r="N57" s="111"/>
    </row>
    <row r="58" spans="1:14" s="96" customFormat="1" x14ac:dyDescent="0.25">
      <c r="A58" s="100"/>
      <c r="B58" s="100"/>
      <c r="C58" s="138"/>
      <c r="D58" s="112"/>
      <c r="E58" s="147"/>
      <c r="F58" s="94"/>
      <c r="G58" s="161"/>
      <c r="H58" s="27">
        <f>SUBTOTAL(9,H54:H57)</f>
        <v>0</v>
      </c>
      <c r="I58" s="28">
        <f t="shared" ref="I58:J58" si="26">SUBTOTAL(9,I54:I57)</f>
        <v>0</v>
      </c>
      <c r="J58" s="51">
        <f t="shared" si="26"/>
        <v>0</v>
      </c>
      <c r="K58" s="95"/>
      <c r="L58" s="95"/>
      <c r="N58" s="97"/>
    </row>
    <row r="59" spans="1:14" s="110" customFormat="1" x14ac:dyDescent="0.25">
      <c r="A59" s="126" t="s">
        <v>228</v>
      </c>
      <c r="B59" s="126"/>
      <c r="C59" s="139" t="s">
        <v>263</v>
      </c>
      <c r="D59" s="128"/>
      <c r="E59" s="159"/>
      <c r="F59" s="108"/>
      <c r="G59" s="162"/>
      <c r="H59" s="108"/>
      <c r="I59" s="162"/>
      <c r="J59" s="162"/>
      <c r="K59" s="109"/>
      <c r="L59" s="109"/>
      <c r="N59" s="111"/>
    </row>
    <row r="60" spans="1:14" s="96" customFormat="1" ht="27.6" x14ac:dyDescent="0.25">
      <c r="A60" s="100" t="s">
        <v>264</v>
      </c>
      <c r="B60" s="100"/>
      <c r="C60" s="138" t="s">
        <v>265</v>
      </c>
      <c r="D60" s="102">
        <v>1</v>
      </c>
      <c r="E60" s="147" t="s">
        <v>52</v>
      </c>
      <c r="F60" s="94"/>
      <c r="G60" s="161"/>
      <c r="H60" s="94">
        <f t="shared" ref="H60:H63" si="27">D60*F60</f>
        <v>0</v>
      </c>
      <c r="I60" s="161">
        <f t="shared" ref="I60:I63" si="28">D60*G60</f>
        <v>0</v>
      </c>
      <c r="J60" s="161">
        <f t="shared" ref="J60:J63" si="29">H60+I60</f>
        <v>0</v>
      </c>
      <c r="K60" s="95"/>
      <c r="L60" s="95"/>
      <c r="N60" s="97"/>
    </row>
    <row r="61" spans="1:14" s="96" customFormat="1" x14ac:dyDescent="0.25">
      <c r="A61" s="100" t="s">
        <v>266</v>
      </c>
      <c r="B61" s="100"/>
      <c r="C61" s="138" t="s">
        <v>267</v>
      </c>
      <c r="D61" s="112">
        <v>2</v>
      </c>
      <c r="E61" s="147" t="s">
        <v>268</v>
      </c>
      <c r="F61" s="94"/>
      <c r="G61" s="161"/>
      <c r="H61" s="94">
        <f t="shared" si="27"/>
        <v>0</v>
      </c>
      <c r="I61" s="161">
        <f t="shared" si="28"/>
        <v>0</v>
      </c>
      <c r="J61" s="161">
        <f t="shared" si="29"/>
        <v>0</v>
      </c>
      <c r="K61" s="95"/>
      <c r="L61" s="95"/>
      <c r="N61" s="97"/>
    </row>
    <row r="62" spans="1:14" s="96" customFormat="1" x14ac:dyDescent="0.25">
      <c r="A62" s="100" t="s">
        <v>269</v>
      </c>
      <c r="B62" s="100"/>
      <c r="C62" s="138" t="s">
        <v>270</v>
      </c>
      <c r="D62" s="112">
        <v>2</v>
      </c>
      <c r="E62" s="147" t="s">
        <v>268</v>
      </c>
      <c r="F62" s="94"/>
      <c r="G62" s="161"/>
      <c r="H62" s="94">
        <f t="shared" si="27"/>
        <v>0</v>
      </c>
      <c r="I62" s="161">
        <f t="shared" si="28"/>
        <v>0</v>
      </c>
      <c r="J62" s="161">
        <f t="shared" si="29"/>
        <v>0</v>
      </c>
      <c r="K62" s="95"/>
      <c r="L62" s="95"/>
      <c r="N62" s="97"/>
    </row>
    <row r="63" spans="1:14" s="96" customFormat="1" x14ac:dyDescent="0.25">
      <c r="A63" s="100" t="s">
        <v>271</v>
      </c>
      <c r="B63" s="100"/>
      <c r="C63" s="138" t="s">
        <v>272</v>
      </c>
      <c r="D63" s="112">
        <v>2</v>
      </c>
      <c r="E63" s="147" t="s">
        <v>268</v>
      </c>
      <c r="F63" s="94"/>
      <c r="G63" s="161"/>
      <c r="H63" s="94">
        <f t="shared" si="27"/>
        <v>0</v>
      </c>
      <c r="I63" s="161">
        <f t="shared" si="28"/>
        <v>0</v>
      </c>
      <c r="J63" s="161">
        <f t="shared" si="29"/>
        <v>0</v>
      </c>
      <c r="K63" s="95"/>
      <c r="L63" s="95"/>
      <c r="N63" s="97"/>
    </row>
    <row r="64" spans="1:14" s="110" customFormat="1" x14ac:dyDescent="0.25">
      <c r="A64" s="126"/>
      <c r="B64" s="126"/>
      <c r="C64" s="148"/>
      <c r="D64" s="132"/>
      <c r="E64" s="148"/>
      <c r="F64" s="108"/>
      <c r="G64" s="162"/>
      <c r="H64" s="108"/>
      <c r="I64" s="162"/>
      <c r="J64" s="162"/>
      <c r="K64" s="109"/>
      <c r="L64" s="109"/>
      <c r="N64" s="111"/>
    </row>
    <row r="65" spans="1:14" s="96" customFormat="1" x14ac:dyDescent="0.25">
      <c r="A65" s="113"/>
      <c r="B65" s="114"/>
      <c r="C65" s="152"/>
      <c r="D65" s="121"/>
      <c r="E65" s="160"/>
      <c r="F65" s="94"/>
      <c r="G65" s="161"/>
      <c r="H65" s="27">
        <f>SUBTOTAL(9,H60:H64)</f>
        <v>0</v>
      </c>
      <c r="I65" s="28">
        <f t="shared" ref="I65:J65" si="30">SUBTOTAL(9,I60:I64)</f>
        <v>0</v>
      </c>
      <c r="J65" s="51">
        <f t="shared" si="30"/>
        <v>0</v>
      </c>
      <c r="K65" s="95"/>
      <c r="L65" s="95"/>
      <c r="N65" s="97"/>
    </row>
    <row r="69" spans="1:14" x14ac:dyDescent="0.25">
      <c r="J69" s="51"/>
    </row>
  </sheetData>
  <mergeCells count="1">
    <mergeCell ref="A1:J1"/>
  </mergeCells>
  <printOptions gridLines="1"/>
  <pageMargins left="0.72" right="0.75" top="1.02" bottom="0.64" header="0.46" footer="0.4"/>
  <pageSetup paperSize="9" orientation="landscape" horizontalDpi="300" verticalDpi="1200" r:id="rId1"/>
  <headerFooter alignWithMargins="0">
    <oddHeader>&amp;L&amp;"Arial CE,Félkövér"SIÓFOKI KÓRHÁZ ÉS RENDELŐINTÉZET, CSECSEMŐ RÉSZLEG FELÚJÍTÁS    
&amp;"Arial CE,Normál"Siófok, Semmelweis utca 1.
Hrsz.:  9675/15&amp;RKÖLTSÉGVETÉSI KIÍRÁS</oddHeader>
    <oddFooter>&amp;L&amp;"Arial Black,Dőlt"&amp;12TGA&amp;R&amp;P/&amp;N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ntézmény xmlns="47abb99d-5d59-4a2a-9131-0f56054ccd09" xsi:nil="true"/>
    <Iktatószám xmlns="47abb99d-5d59-4a2a-9131-0f56054ccd09" xsi:nil="true"/>
    <Kulcsszó xmlns="47abb99d-5d59-4a2a-9131-0f56054ccd09" xsi:nil="true"/>
  </documentManagement>
</p:properties>
</file>

<file path=customXml/item2.xml><?xml version="1.0" encoding="utf-8"?>
<ct:contentTypeSchema xmlns:ct="http://schemas.microsoft.com/office/2006/metadata/contentType" xmlns:ma="http://schemas.microsoft.com/office/2006/metadata/properties/metaAttributes" ct:_="" ma:_="" ma:contentTypeName="Egyedi közbeszerzés dokumentum" ma:contentTypeID="0x0101003E66E09B56B1B54A9D1275EB12B09C5E001AB805381BC23143B69E7C367B455A63" ma:contentTypeVersion="8" ma:contentTypeDescription="" ma:contentTypeScope="" ma:versionID="844ccb76b4753426ecd3c5c87666fe29">
  <xsd:schema xmlns:xsd="http://www.w3.org/2001/XMLSchema" xmlns:xs="http://www.w3.org/2001/XMLSchema" xmlns:p="http://schemas.microsoft.com/office/2006/metadata/properties" xmlns:ns2="47abb99d-5d59-4a2a-9131-0f56054ccd09" targetNamespace="http://schemas.microsoft.com/office/2006/metadata/properties" ma:root="true" ma:fieldsID="d4174510cd396acdb8eb11b61806523e" ns2:_="">
    <xsd:import namespace="47abb99d-5d59-4a2a-9131-0f56054ccd09"/>
    <xsd:element name="properties">
      <xsd:complexType>
        <xsd:sequence>
          <xsd:element name="documentManagement">
            <xsd:complexType>
              <xsd:all>
                <xsd:element ref="ns2:Iktatószám" minOccurs="0"/>
                <xsd:element ref="ns2:Intézmény" minOccurs="0"/>
                <xsd:element ref="ns2:Kulcsszó"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7abb99d-5d59-4a2a-9131-0f56054ccd09" elementFormDefault="qualified">
    <xsd:import namespace="http://schemas.microsoft.com/office/2006/documentManagement/types"/>
    <xsd:import namespace="http://schemas.microsoft.com/office/infopath/2007/PartnerControls"/>
    <xsd:element name="Iktatószám" ma:index="8" nillable="true" ma:displayName="Iktatószám" ma:list="{e313fb20-53a5-4969-91da-ed89dd2a3f17}" ma:internalName="Iktat_x00f3_sz_x00e1_m" ma:showField="Title" ma:web="47abb99d-5d59-4a2a-9131-0f56054ccd09">
      <xsd:simpleType>
        <xsd:restriction base="dms:Lookup"/>
      </xsd:simpleType>
    </xsd:element>
    <xsd:element name="Intézmény" ma:index="9" nillable="true" ma:displayName="Intézmény" ma:list="{e9438c58-ad59-4f63-aab2-8f0c2dfef320}" ma:internalName="Int_x00e9_zm_x00e9_ny" ma:showField="Int_x00e9_zm_x00e9_nyn_x00e9_v" ma:web="47abb99d-5d59-4a2a-9131-0f56054ccd09">
      <xsd:simpleType>
        <xsd:restriction base="dms:Lookup"/>
      </xsd:simpleType>
    </xsd:element>
    <xsd:element name="Kulcsszó" ma:index="10" nillable="true" ma:displayName="Kulcsszó" ma:list="{ba794c25-1a7d-47e2-8ef1-bf4d8a42ce3c}" ma:internalName="Kulcssz_x00f3_0" ma:showField="Title" ma:web="47abb99d-5d59-4a2a-9131-0f56054ccd0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artalomtípus"/>
        <xsd:element ref="dc:title" minOccurs="0" maxOccurs="1" ma:index="4" ma:displayName="Cím"/>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ED2F8E8-B607-4436-8011-CA59DD7B0196}">
  <ds:schemaRefs>
    <ds:schemaRef ds:uri="http://schemas.microsoft.com/office/2006/documentManagement/types"/>
    <ds:schemaRef ds:uri="http://schemas.microsoft.com/office/infopath/2007/PartnerControls"/>
    <ds:schemaRef ds:uri="http://purl.org/dc/elements/1.1/"/>
    <ds:schemaRef ds:uri="http://www.w3.org/XML/1998/namespace"/>
    <ds:schemaRef ds:uri="http://purl.org/dc/dcmitype/"/>
    <ds:schemaRef ds:uri="http://schemas.openxmlformats.org/package/2006/metadata/core-properties"/>
    <ds:schemaRef ds:uri="47abb99d-5d59-4a2a-9131-0f56054ccd09"/>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DD459CDF-D7FB-462A-BB23-2FC6BE0E573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7abb99d-5d59-4a2a-9131-0f56054ccd0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0CBB2CDE-C32E-4291-8671-48A4E167B8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Munkalapok</vt:lpstr>
      </vt:variant>
      <vt:variant>
        <vt:i4>4</vt:i4>
      </vt:variant>
      <vt:variant>
        <vt:lpstr>Névvel ellátott tartományok</vt:lpstr>
      </vt:variant>
      <vt:variant>
        <vt:i4>4</vt:i4>
      </vt:variant>
    </vt:vector>
  </HeadingPairs>
  <TitlesOfParts>
    <vt:vector size="8" baseType="lpstr">
      <vt:lpstr>Összesítő</vt:lpstr>
      <vt:lpstr>Építészet</vt:lpstr>
      <vt:lpstr>Gépészet</vt:lpstr>
      <vt:lpstr>Villany</vt:lpstr>
      <vt:lpstr>Építészet!Nyomtatási_terület</vt:lpstr>
      <vt:lpstr>Gépészet!Nyomtatási_terület</vt:lpstr>
      <vt:lpstr>Összesítő!Nyomtatási_terület</vt:lpstr>
      <vt:lpstr>Villany!Nyomtatási_terület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TGA Tervek Kft</dc:creator>
  <cp:lastModifiedBy>I</cp:lastModifiedBy>
  <cp:lastPrinted>2017-07-03T11:21:26Z</cp:lastPrinted>
  <dcterms:created xsi:type="dcterms:W3CDTF">2011-10-07T18:45:44Z</dcterms:created>
  <dcterms:modified xsi:type="dcterms:W3CDTF">2017-07-03T11:21:55Z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0x0101003E66E09B56B1B54A9D1275EB12B09C5E001AB805381BC23143B69E7C367B455A63</vt:lpwstr>
  </property>
</Properties>
</file>